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aliamaehalaba/Downloads/"/>
    </mc:Choice>
  </mc:AlternateContent>
  <xr:revisionPtr revIDLastSave="0" documentId="13_ncr:1_{E74ACD30-62E5-0549-9D91-68D243B1A96E}" xr6:coauthVersionLast="47" xr6:coauthVersionMax="47" xr10:uidLastSave="{00000000-0000-0000-0000-000000000000}"/>
  <bookViews>
    <workbookView xWindow="0" yWindow="520" windowWidth="28800" windowHeight="16380" firstSheet="2" activeTab="9" xr2:uid="{73F35A35-6553-0C4A-A507-6392FBDBFFDC}"/>
  </bookViews>
  <sheets>
    <sheet name="Start Up Costs &amp; Funding" sheetId="1" r:id="rId1"/>
    <sheet name="Income Statement Year 1 " sheetId="2" r:id="rId2"/>
    <sheet name="Income Statement Year 2" sheetId="3" r:id="rId3"/>
    <sheet name="Income Statement Year 3" sheetId="4" r:id="rId4"/>
    <sheet name="Cash Flow Year 1 " sheetId="5" r:id="rId5"/>
    <sheet name="Cash Flow Year 2" sheetId="6" r:id="rId6"/>
    <sheet name="Cash Flow Year 3 " sheetId="7" r:id="rId7"/>
    <sheet name="Balance Sheet Year 1 " sheetId="9" r:id="rId8"/>
    <sheet name="Balance Sheet Year 2" sheetId="10" r:id="rId9"/>
    <sheet name="Balance Sheet Year 3 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9" l="1"/>
  <c r="B34" i="7"/>
  <c r="C3" i="7"/>
  <c r="C11" i="6"/>
  <c r="D3" i="7"/>
  <c r="D3" i="5"/>
  <c r="E3" i="5"/>
  <c r="F3" i="5" s="1"/>
  <c r="G3" i="5" s="1"/>
  <c r="H3" i="5" s="1"/>
  <c r="I3" i="5" s="1"/>
  <c r="J3" i="5" s="1"/>
  <c r="K3" i="5" s="1"/>
  <c r="L3" i="5" s="1"/>
  <c r="M3" i="5" s="1"/>
  <c r="C3" i="5"/>
  <c r="D3" i="6"/>
  <c r="E3" i="6"/>
  <c r="F3" i="6"/>
  <c r="G3" i="6"/>
  <c r="H3" i="6"/>
  <c r="I3" i="6"/>
  <c r="J3" i="6"/>
  <c r="K3" i="6"/>
  <c r="L3" i="6" s="1"/>
  <c r="M3" i="6" s="1"/>
  <c r="C3" i="6"/>
  <c r="C9" i="5"/>
  <c r="D9" i="5"/>
  <c r="E9" i="5"/>
  <c r="F9" i="5"/>
  <c r="G9" i="5"/>
  <c r="H9" i="5"/>
  <c r="I9" i="5"/>
  <c r="J9" i="5"/>
  <c r="K9" i="5"/>
  <c r="L9" i="5"/>
  <c r="M9" i="5"/>
  <c r="E3" i="7" l="1"/>
  <c r="F3" i="7" l="1"/>
  <c r="G3" i="7" l="1"/>
  <c r="H3" i="7" l="1"/>
  <c r="I3" i="7" l="1"/>
  <c r="J3" i="7" l="1"/>
  <c r="K3" i="7" l="1"/>
  <c r="L3" i="7" l="1"/>
  <c r="M3" i="7" l="1"/>
  <c r="E30" i="11" l="1"/>
  <c r="E25" i="11"/>
  <c r="E32" i="11" s="1"/>
  <c r="E17" i="11"/>
  <c r="E10" i="11"/>
  <c r="E30" i="10"/>
  <c r="E25" i="10"/>
  <c r="E17" i="10"/>
  <c r="E19" i="10" s="1"/>
  <c r="E36" i="10" s="1"/>
  <c r="E37" i="10" s="1"/>
  <c r="E10" i="10"/>
  <c r="E37" i="9"/>
  <c r="E30" i="9"/>
  <c r="E25" i="9"/>
  <c r="E17" i="9"/>
  <c r="E10" i="9"/>
  <c r="E19" i="9" s="1"/>
  <c r="M21" i="7"/>
  <c r="M23" i="7" s="1"/>
  <c r="M26" i="7" s="1"/>
  <c r="L21" i="7"/>
  <c r="L23" i="7" s="1"/>
  <c r="L26" i="7" s="1"/>
  <c r="K21" i="7"/>
  <c r="K23" i="7" s="1"/>
  <c r="K26" i="7" s="1"/>
  <c r="J21" i="7"/>
  <c r="J23" i="7" s="1"/>
  <c r="J26" i="7" s="1"/>
  <c r="I21" i="7"/>
  <c r="I23" i="7" s="1"/>
  <c r="I26" i="7" s="1"/>
  <c r="H21" i="7"/>
  <c r="H23" i="7" s="1"/>
  <c r="H26" i="7" s="1"/>
  <c r="G21" i="7"/>
  <c r="G23" i="7" s="1"/>
  <c r="G26" i="7" s="1"/>
  <c r="F21" i="7"/>
  <c r="F23" i="7" s="1"/>
  <c r="F26" i="7" s="1"/>
  <c r="E21" i="7"/>
  <c r="E23" i="7" s="1"/>
  <c r="E26" i="7" s="1"/>
  <c r="D21" i="7"/>
  <c r="D23" i="7" s="1"/>
  <c r="D26" i="7" s="1"/>
  <c r="C21" i="7"/>
  <c r="C23" i="7" s="1"/>
  <c r="C26" i="7" s="1"/>
  <c r="B21" i="7"/>
  <c r="B23" i="7" s="1"/>
  <c r="B26" i="7" s="1"/>
  <c r="M9" i="7"/>
  <c r="L9" i="7"/>
  <c r="K9" i="7"/>
  <c r="K11" i="7" s="1"/>
  <c r="K25" i="7" s="1"/>
  <c r="J9" i="7"/>
  <c r="H9" i="7"/>
  <c r="H11" i="7" s="1"/>
  <c r="H25" i="7" s="1"/>
  <c r="G9" i="7"/>
  <c r="F9" i="7"/>
  <c r="E9" i="7"/>
  <c r="D9" i="7"/>
  <c r="C9" i="7"/>
  <c r="C11" i="7" s="1"/>
  <c r="C25" i="7" s="1"/>
  <c r="B9" i="7"/>
  <c r="B11" i="7" s="1"/>
  <c r="B25" i="7" s="1"/>
  <c r="N7" i="7"/>
  <c r="I9" i="7"/>
  <c r="M21" i="5"/>
  <c r="L21" i="5"/>
  <c r="K21" i="5"/>
  <c r="J21" i="5"/>
  <c r="I21" i="5"/>
  <c r="H21" i="5"/>
  <c r="G21" i="5"/>
  <c r="F21" i="5"/>
  <c r="E21" i="5"/>
  <c r="D21" i="5"/>
  <c r="C21" i="5"/>
  <c r="B21" i="5"/>
  <c r="B9" i="5"/>
  <c r="B11" i="5" s="1"/>
  <c r="B25" i="5" s="1"/>
  <c r="N7" i="5"/>
  <c r="M21" i="6"/>
  <c r="M23" i="6" s="1"/>
  <c r="L21" i="6"/>
  <c r="L23" i="6" s="1"/>
  <c r="K21" i="6"/>
  <c r="K23" i="6" s="1"/>
  <c r="J21" i="6"/>
  <c r="J26" i="6" s="1"/>
  <c r="I21" i="6"/>
  <c r="I23" i="6" s="1"/>
  <c r="H21" i="6"/>
  <c r="H23" i="6" s="1"/>
  <c r="G21" i="6"/>
  <c r="G26" i="6" s="1"/>
  <c r="F21" i="6"/>
  <c r="F26" i="6" s="1"/>
  <c r="E21" i="6"/>
  <c r="E26" i="6" s="1"/>
  <c r="D21" i="6"/>
  <c r="D26" i="6" s="1"/>
  <c r="C21" i="6"/>
  <c r="C26" i="6" s="1"/>
  <c r="B21" i="6"/>
  <c r="B23" i="6" s="1"/>
  <c r="B9" i="6"/>
  <c r="B11" i="6" s="1"/>
  <c r="B25" i="6" s="1"/>
  <c r="N7" i="6"/>
  <c r="N18" i="4"/>
  <c r="M18" i="4"/>
  <c r="L18" i="4"/>
  <c r="K18" i="4"/>
  <c r="J18" i="4"/>
  <c r="I18" i="4"/>
  <c r="H18" i="4"/>
  <c r="G18" i="4"/>
  <c r="F18" i="4"/>
  <c r="E18" i="4"/>
  <c r="D18" i="4"/>
  <c r="C18" i="4"/>
  <c r="N9" i="4"/>
  <c r="M9" i="4"/>
  <c r="L9" i="4"/>
  <c r="K9" i="4"/>
  <c r="J9" i="4"/>
  <c r="I9" i="4"/>
  <c r="H9" i="4"/>
  <c r="G9" i="4"/>
  <c r="F9" i="4"/>
  <c r="E9" i="4"/>
  <c r="D9" i="4"/>
  <c r="C9" i="4"/>
  <c r="N19" i="3"/>
  <c r="M19" i="3"/>
  <c r="L19" i="3"/>
  <c r="K19" i="3"/>
  <c r="J19" i="3"/>
  <c r="I19" i="3"/>
  <c r="H19" i="3"/>
  <c r="G19" i="3"/>
  <c r="F19" i="3"/>
  <c r="E19" i="3"/>
  <c r="D19" i="3"/>
  <c r="C19" i="3"/>
  <c r="N10" i="3"/>
  <c r="M10" i="3"/>
  <c r="L10" i="3"/>
  <c r="K10" i="3"/>
  <c r="J10" i="3"/>
  <c r="I10" i="3"/>
  <c r="H10" i="3"/>
  <c r="G10" i="3"/>
  <c r="F10" i="3"/>
  <c r="E10" i="3"/>
  <c r="D10" i="3"/>
  <c r="C10" i="3"/>
  <c r="N19" i="2"/>
  <c r="M19" i="2"/>
  <c r="L19" i="2"/>
  <c r="K19" i="2"/>
  <c r="J19" i="2"/>
  <c r="I19" i="2"/>
  <c r="H19" i="2"/>
  <c r="G19" i="2"/>
  <c r="F19" i="2"/>
  <c r="E19" i="2"/>
  <c r="D19" i="2"/>
  <c r="C19" i="2"/>
  <c r="N10" i="2"/>
  <c r="M10" i="2"/>
  <c r="L10" i="2"/>
  <c r="K10" i="2"/>
  <c r="J10" i="2"/>
  <c r="I10" i="2"/>
  <c r="H10" i="2"/>
  <c r="G10" i="2"/>
  <c r="F10" i="2"/>
  <c r="E10" i="2"/>
  <c r="D10" i="2"/>
  <c r="C10" i="2"/>
  <c r="F11" i="7" l="1"/>
  <c r="F25" i="7" s="1"/>
  <c r="F28" i="7" s="1"/>
  <c r="F30" i="7" s="1"/>
  <c r="I11" i="7"/>
  <c r="I25" i="7" s="1"/>
  <c r="I28" i="7" s="1"/>
  <c r="I30" i="7" s="1"/>
  <c r="J11" i="7"/>
  <c r="J25" i="7" s="1"/>
  <c r="J28" i="7" s="1"/>
  <c r="J30" i="7" s="1"/>
  <c r="B28" i="7"/>
  <c r="D11" i="7"/>
  <c r="D25" i="7" s="1"/>
  <c r="D28" i="7" s="1"/>
  <c r="D30" i="7" s="1"/>
  <c r="G11" i="7"/>
  <c r="G25" i="7" s="1"/>
  <c r="G28" i="7" s="1"/>
  <c r="G30" i="7" s="1"/>
  <c r="M25" i="7"/>
  <c r="M28" i="7" s="1"/>
  <c r="M30" i="7" s="1"/>
  <c r="E11" i="7"/>
  <c r="E25" i="7" s="1"/>
  <c r="E28" i="7" s="1"/>
  <c r="E30" i="7" s="1"/>
  <c r="L11" i="7"/>
  <c r="L25" i="7" s="1"/>
  <c r="M11" i="7"/>
  <c r="H28" i="7"/>
  <c r="H30" i="7" s="1"/>
  <c r="C28" i="7"/>
  <c r="C30" i="7" s="1"/>
  <c r="K28" i="7"/>
  <c r="K30" i="7" s="1"/>
  <c r="D23" i="6"/>
  <c r="B26" i="6"/>
  <c r="B28" i="6"/>
  <c r="B30" i="6" s="1"/>
  <c r="K26" i="5"/>
  <c r="K23" i="5"/>
  <c r="H26" i="5"/>
  <c r="H23" i="5"/>
  <c r="D26" i="5"/>
  <c r="D23" i="5"/>
  <c r="I26" i="5"/>
  <c r="I23" i="5"/>
  <c r="C26" i="5"/>
  <c r="C23" i="5"/>
  <c r="L26" i="5"/>
  <c r="L23" i="5"/>
  <c r="E26" i="5"/>
  <c r="E23" i="5"/>
  <c r="M26" i="5"/>
  <c r="M23" i="5"/>
  <c r="F26" i="5"/>
  <c r="F23" i="5"/>
  <c r="G26" i="5"/>
  <c r="G23" i="5"/>
  <c r="B26" i="5"/>
  <c r="B28" i="5" s="1"/>
  <c r="B30" i="5" s="1"/>
  <c r="C11" i="5" s="1"/>
  <c r="C25" i="5" s="1"/>
  <c r="C28" i="5" s="1"/>
  <c r="C30" i="5" s="1"/>
  <c r="B23" i="5"/>
  <c r="N23" i="5" s="1"/>
  <c r="B34" i="5" s="1"/>
  <c r="B36" i="5" s="1"/>
  <c r="J26" i="5"/>
  <c r="J23" i="5"/>
  <c r="O10" i="2"/>
  <c r="I26" i="6"/>
  <c r="K26" i="6"/>
  <c r="L26" i="6"/>
  <c r="O9" i="4"/>
  <c r="O19" i="2"/>
  <c r="O19" i="3"/>
  <c r="J23" i="6"/>
  <c r="H26" i="6"/>
  <c r="E32" i="10"/>
  <c r="O10" i="3"/>
  <c r="C23" i="6"/>
  <c r="E32" i="9"/>
  <c r="E39" i="9" s="1"/>
  <c r="E19" i="11"/>
  <c r="E36" i="11" s="1"/>
  <c r="E37" i="11" s="1"/>
  <c r="E39" i="11" s="1"/>
  <c r="E39" i="10"/>
  <c r="N23" i="7"/>
  <c r="B36" i="7" s="1"/>
  <c r="E23" i="6"/>
  <c r="F23" i="6"/>
  <c r="M26" i="6"/>
  <c r="G23" i="6"/>
  <c r="O18" i="4"/>
  <c r="L30" i="7" l="1"/>
  <c r="L28" i="7"/>
  <c r="C9" i="6"/>
  <c r="D11" i="5"/>
  <c r="D25" i="5" s="1"/>
  <c r="D28" i="5" s="1"/>
  <c r="D30" i="5" s="1"/>
  <c r="E11" i="5" s="1"/>
  <c r="E25" i="5" s="1"/>
  <c r="E28" i="5" s="1"/>
  <c r="E30" i="5" s="1"/>
  <c r="C21" i="2"/>
  <c r="C23" i="2" s="1"/>
  <c r="C20" i="4"/>
  <c r="C22" i="4" s="1"/>
  <c r="N23" i="6"/>
  <c r="B34" i="6" s="1"/>
  <c r="B36" i="6" s="1"/>
  <c r="C21" i="3"/>
  <c r="C23" i="3" s="1"/>
  <c r="C25" i="6" l="1"/>
  <c r="C28" i="6" s="1"/>
  <c r="C30" i="6" s="1"/>
  <c r="D9" i="6" s="1"/>
  <c r="D11" i="6" s="1"/>
  <c r="D25" i="6" s="1"/>
  <c r="D28" i="6" s="1"/>
  <c r="D30" i="6" s="1"/>
  <c r="E9" i="6" s="1"/>
  <c r="E11" i="6" s="1"/>
  <c r="E25" i="6" s="1"/>
  <c r="E28" i="6" s="1"/>
  <c r="E30" i="6" s="1"/>
  <c r="F9" i="6" s="1"/>
  <c r="F11" i="6" s="1"/>
  <c r="F25" i="6" s="1"/>
  <c r="F28" i="6" s="1"/>
  <c r="F30" i="6" s="1"/>
  <c r="G9" i="6" s="1"/>
  <c r="G11" i="6" s="1"/>
  <c r="G25" i="6" s="1"/>
  <c r="G28" i="6" s="1"/>
  <c r="G30" i="6" s="1"/>
  <c r="H9" i="6" s="1"/>
  <c r="H11" i="6" s="1"/>
  <c r="H25" i="6" s="1"/>
  <c r="H28" i="6" s="1"/>
  <c r="H30" i="6" s="1"/>
  <c r="I9" i="6" s="1"/>
  <c r="I11" i="6" s="1"/>
  <c r="I25" i="6" s="1"/>
  <c r="I28" i="6" s="1"/>
  <c r="I30" i="6" s="1"/>
  <c r="J9" i="6" s="1"/>
  <c r="J11" i="6" s="1"/>
  <c r="J25" i="6" s="1"/>
  <c r="J28" i="6" s="1"/>
  <c r="J30" i="6" s="1"/>
  <c r="K9" i="6" s="1"/>
  <c r="K11" i="6" s="1"/>
  <c r="K25" i="6" s="1"/>
  <c r="K28" i="6" s="1"/>
  <c r="K30" i="6" s="1"/>
  <c r="L9" i="6" s="1"/>
  <c r="L11" i="6" s="1"/>
  <c r="L25" i="6" s="1"/>
  <c r="L28" i="6" s="1"/>
  <c r="L30" i="6" s="1"/>
  <c r="M9" i="6" s="1"/>
  <c r="M11" i="6" s="1"/>
  <c r="M25" i="6" s="1"/>
  <c r="M28" i="6" s="1"/>
  <c r="M30" i="6" s="1"/>
  <c r="F11" i="5"/>
  <c r="F25" i="5" s="1"/>
  <c r="F28" i="5" s="1"/>
  <c r="F30" i="5" s="1"/>
  <c r="B19" i="1"/>
  <c r="B16" i="1"/>
  <c r="G11" i="5" l="1"/>
  <c r="G25" i="5" s="1"/>
  <c r="G28" i="5" s="1"/>
  <c r="G30" i="5" s="1"/>
  <c r="H11" i="5" l="1"/>
  <c r="H25" i="5" s="1"/>
  <c r="H28" i="5" s="1"/>
  <c r="H30" i="5" s="1"/>
  <c r="I11" i="5" l="1"/>
  <c r="I25" i="5" s="1"/>
  <c r="I28" i="5" s="1"/>
  <c r="I30" i="5" s="1"/>
  <c r="J11" i="5" l="1"/>
  <c r="J25" i="5" s="1"/>
  <c r="J28" i="5" s="1"/>
  <c r="J30" i="5" s="1"/>
  <c r="K11" i="5" l="1"/>
  <c r="K25" i="5" s="1"/>
  <c r="K28" i="5" s="1"/>
  <c r="K30" i="5" s="1"/>
  <c r="L11" i="5" l="1"/>
  <c r="L25" i="5" s="1"/>
  <c r="L28" i="5" s="1"/>
  <c r="L30" i="5" s="1"/>
  <c r="M11" i="5" l="1"/>
  <c r="M25" i="5" s="1"/>
  <c r="M28" i="5" s="1"/>
  <c r="M30" i="5" s="1"/>
</calcChain>
</file>

<file path=xl/sharedStrings.xml><?xml version="1.0" encoding="utf-8"?>
<sst xmlns="http://schemas.openxmlformats.org/spreadsheetml/2006/main" count="311" uniqueCount="94">
  <si>
    <t xml:space="preserve">Start Up Costs </t>
  </si>
  <si>
    <t xml:space="preserve">Past Purchases Items Already Bought for the Business </t>
  </si>
  <si>
    <t xml:space="preserve">Item Description </t>
  </si>
  <si>
    <t xml:space="preserve">Cost </t>
  </si>
  <si>
    <t>Car (used for transportation)</t>
  </si>
  <si>
    <t xml:space="preserve">Laptop and Phone ( for communication and business management) </t>
  </si>
  <si>
    <t xml:space="preserve">Start up costs </t>
  </si>
  <si>
    <t>Business Registration and License</t>
  </si>
  <si>
    <t>Car fuel</t>
  </si>
  <si>
    <t xml:space="preserve">Equipment </t>
  </si>
  <si>
    <t>Inventory &amp; Supplies</t>
  </si>
  <si>
    <t>Marketing/Advertising</t>
  </si>
  <si>
    <t>Training &amp; Certifications</t>
  </si>
  <si>
    <t xml:space="preserve">Total Start Up Costs </t>
  </si>
  <si>
    <t xml:space="preserve">Funding Sources </t>
  </si>
  <si>
    <t>Owner's Capital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</si>
  <si>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</si>
  <si>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</si>
  <si>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</si>
  <si>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</si>
  <si>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</si>
  <si>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</si>
  <si>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</si>
  <si>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</si>
  <si>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</si>
  <si>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</si>
  <si>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</si>
  <si>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</si>
  <si>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</si>
  <si>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Revenue </t>
  </si>
  <si>
    <t>Sales Category 1 (Basic Treatments)</t>
  </si>
  <si>
    <t>Sales Category 2 (Premium Treatments)</t>
  </si>
  <si>
    <t>Sales Category 3 (Personalized Treatments)</t>
  </si>
  <si>
    <t>Sales Category 4 (Skin Care Products)</t>
  </si>
  <si>
    <t>Gross Revenue</t>
  </si>
  <si>
    <t xml:space="preserve">Operating </t>
  </si>
  <si>
    <t xml:space="preserve">Total Expenses </t>
  </si>
  <si>
    <t>Net Income Before Tax</t>
  </si>
  <si>
    <t xml:space="preserve">Estimated Income Tax % </t>
  </si>
  <si>
    <t>Net Profit After Tax</t>
  </si>
  <si>
    <t>Thamara Iszabella Skin Care Balance
Income Statement Y1</t>
  </si>
  <si>
    <t>Thamara Iszabella Skin Care Balance
Income Statement Y2</t>
  </si>
  <si>
    <t>Thamara Iszabella Skin Care Balance
Income Statement Y3</t>
  </si>
  <si>
    <t xml:space="preserve">Cash Flow Year 1 </t>
  </si>
  <si>
    <t>Cash (Beginning Balance)</t>
  </si>
  <si>
    <t>Cash In</t>
  </si>
  <si>
    <t>Service Fees (Cash/Cash Equiv)</t>
  </si>
  <si>
    <t>Total Cash In</t>
  </si>
  <si>
    <t>Total Cash Available/Inlays</t>
  </si>
  <si>
    <t>Cash Out</t>
  </si>
  <si>
    <t>Operating Expense</t>
  </si>
  <si>
    <t>Total Expenses</t>
  </si>
  <si>
    <t>Total Cash Outlays</t>
  </si>
  <si>
    <t>Total Cash Inlays</t>
  </si>
  <si>
    <t>Net Changes in Cash</t>
  </si>
  <si>
    <t>Retained Earnings</t>
  </si>
  <si>
    <t>Ending Balance</t>
  </si>
  <si>
    <t>Gross Profit</t>
  </si>
  <si>
    <t>Income Tax</t>
  </si>
  <si>
    <t>Net Profit</t>
  </si>
  <si>
    <t>Cash Flow Year 2</t>
  </si>
  <si>
    <t>`</t>
  </si>
  <si>
    <t>Cash Flow Year 3</t>
  </si>
  <si>
    <t>Thamara Iszabella SkinCare Balance
Balance Sheet
End of Y1</t>
  </si>
  <si>
    <t>Assets</t>
  </si>
  <si>
    <t>Current Assets</t>
  </si>
  <si>
    <t xml:space="preserve">          Cash and Cash Equivalent</t>
  </si>
  <si>
    <t xml:space="preserve">          Accounts Receivable</t>
  </si>
  <si>
    <t xml:space="preserve">          Inventory Supplies</t>
  </si>
  <si>
    <t xml:space="preserve">          Prepaid Expenses</t>
  </si>
  <si>
    <t>Total Current Assets</t>
  </si>
  <si>
    <t>Fixed Assets</t>
  </si>
  <si>
    <t xml:space="preserve">          Property, Plant and Equipment</t>
  </si>
  <si>
    <t xml:space="preserve">          Less: Accummulaed Depreciation</t>
  </si>
  <si>
    <t xml:space="preserve">          Land &amp; Building</t>
  </si>
  <si>
    <t>Total Fixed Assets</t>
  </si>
  <si>
    <t>Total Assets</t>
  </si>
  <si>
    <t>Liabilities</t>
  </si>
  <si>
    <t>Current Liabilities</t>
  </si>
  <si>
    <t xml:space="preserve">          Accounts Payable</t>
  </si>
  <si>
    <t xml:space="preserve">          Short Term Debt</t>
  </si>
  <si>
    <t>Total Current Liabilities</t>
  </si>
  <si>
    <t>Non Current Liabilities</t>
  </si>
  <si>
    <t xml:space="preserve">          Long Term Debt</t>
  </si>
  <si>
    <t xml:space="preserve">          Notes Payable</t>
  </si>
  <si>
    <t>Total Non Current Liabilities</t>
  </si>
  <si>
    <t>Total Liabilities</t>
  </si>
  <si>
    <t>Owner's Equity</t>
  </si>
  <si>
    <t xml:space="preserve">          Owner's Investment</t>
  </si>
  <si>
    <t xml:space="preserve">          Retained Earnings</t>
  </si>
  <si>
    <t>Total Owner's Equity</t>
  </si>
  <si>
    <t>Total Liabilities and Owner's Equiy</t>
  </si>
  <si>
    <t>Thamara Iszabella SkinCare Balance
Balance Sheet
End of Y2</t>
  </si>
  <si>
    <t>Thamara Iszabella SkinCare Balance
Balance Sheet
End of 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</si>
</sst>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$-1009]* #,##0.00_-;\-[$$-1009]* #,##0.00_-;_-[$$-1009]* &quot;-&quot;??_-;_-@_-"/>
  </numFmts>
  <fonts count="1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11"/>
      <color theme="1"/>
      <name val="Aptos"/>
      <family val="2"/>
    </font>
    <font>
      <b/>
      <sz val="11"/>
      <color theme="1"/>
      <name val="Calibri"/>
      <family val="2"/>
    </font>
    <font>
      <sz val="14"/>
      <color rgb="FF000000"/>
      <name val="Calibri"/>
      <family val="2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44" fontId="3" fillId="0" borderId="0" xfId="0" applyNumberFormat="1" applyFont="1"/>
    <xf numFmtId="0" fontId="2" fillId="0" borderId="0" xfId="0" applyFont="1"/>
    <xf numFmtId="0" fontId="5" fillId="0" borderId="0" xfId="0" applyFont="1"/>
    <xf numFmtId="44" fontId="5" fillId="0" borderId="0" xfId="0" applyNumberFormat="1" applyFont="1"/>
    <xf numFmtId="0" fontId="4" fillId="0" borderId="0" xfId="0" applyFont="1"/>
    <xf numFmtId="0" fontId="7" fillId="0" borderId="4" xfId="0" applyFont="1" applyBorder="1" applyAlignment="1">
      <alignment horizontal="center"/>
    </xf>
    <xf numFmtId="44" fontId="7" fillId="0" borderId="5" xfId="0" applyNumberFormat="1" applyFont="1" applyBorder="1" applyAlignment="1">
      <alignment horizontal="center"/>
    </xf>
    <xf numFmtId="0" fontId="8" fillId="0" borderId="4" xfId="0" applyFont="1" applyBorder="1"/>
    <xf numFmtId="44" fontId="8" fillId="0" borderId="5" xfId="0" applyNumberFormat="1" applyFont="1" applyBorder="1"/>
    <xf numFmtId="0" fontId="7" fillId="0" borderId="4" xfId="0" applyFont="1" applyBorder="1"/>
    <xf numFmtId="0" fontId="5" fillId="0" borderId="26" xfId="0" applyFont="1" applyBorder="1"/>
    <xf numFmtId="44" fontId="5" fillId="0" borderId="23" xfId="0" applyNumberFormat="1" applyFont="1" applyBorder="1"/>
    <xf numFmtId="44" fontId="5" fillId="0" borderId="27" xfId="0" applyNumberFormat="1" applyFont="1" applyBorder="1"/>
    <xf numFmtId="0" fontId="5" fillId="0" borderId="4" xfId="0" applyFont="1" applyBorder="1"/>
    <xf numFmtId="44" fontId="5" fillId="0" borderId="1" xfId="0" applyNumberFormat="1" applyFont="1" applyBorder="1"/>
    <xf numFmtId="44" fontId="5" fillId="0" borderId="5" xfId="0" applyNumberFormat="1" applyFont="1" applyBorder="1"/>
    <xf numFmtId="0" fontId="4" fillId="0" borderId="4" xfId="0" applyFont="1" applyBorder="1"/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6" xfId="0" applyFont="1" applyBorder="1"/>
    <xf numFmtId="44" fontId="5" fillId="0" borderId="25" xfId="0" applyNumberFormat="1" applyFont="1" applyBorder="1"/>
    <xf numFmtId="44" fontId="5" fillId="0" borderId="7" xfId="0" applyNumberFormat="1" applyFont="1" applyBorder="1"/>
    <xf numFmtId="0" fontId="4" fillId="0" borderId="2" xfId="0" applyFont="1" applyBorder="1"/>
    <xf numFmtId="44" fontId="5" fillId="0" borderId="3" xfId="0" applyNumberFormat="1" applyFont="1" applyBorder="1"/>
    <xf numFmtId="9" fontId="5" fillId="0" borderId="5" xfId="0" applyNumberFormat="1" applyFont="1" applyBorder="1"/>
    <xf numFmtId="0" fontId="5" fillId="0" borderId="2" xfId="0" applyFont="1" applyBorder="1"/>
    <xf numFmtId="0" fontId="5" fillId="0" borderId="24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5" xfId="0" applyFont="1" applyBorder="1"/>
    <xf numFmtId="44" fontId="11" fillId="0" borderId="1" xfId="0" applyNumberFormat="1" applyFont="1" applyBorder="1"/>
    <xf numFmtId="44" fontId="11" fillId="0" borderId="5" xfId="0" applyNumberFormat="1" applyFont="1" applyBorder="1"/>
    <xf numFmtId="0" fontId="4" fillId="0" borderId="17" xfId="0" applyFont="1" applyBorder="1"/>
    <xf numFmtId="44" fontId="5" fillId="0" borderId="18" xfId="0" applyNumberFormat="1" applyFont="1" applyBorder="1"/>
    <xf numFmtId="44" fontId="11" fillId="0" borderId="19" xfId="0" applyNumberFormat="1" applyFont="1" applyBorder="1"/>
    <xf numFmtId="44" fontId="11" fillId="0" borderId="3" xfId="0" applyNumberFormat="1" applyFont="1" applyBorder="1" applyAlignment="1">
      <alignment horizontal="center"/>
    </xf>
    <xf numFmtId="9" fontId="11" fillId="0" borderId="5" xfId="0" applyNumberFormat="1" applyFont="1" applyBorder="1"/>
    <xf numFmtId="164" fontId="5" fillId="0" borderId="1" xfId="0" applyNumberFormat="1" applyFont="1" applyBorder="1"/>
    <xf numFmtId="9" fontId="5" fillId="0" borderId="1" xfId="1" applyFont="1" applyBorder="1"/>
    <xf numFmtId="44" fontId="11" fillId="0" borderId="0" xfId="0" applyNumberFormat="1" applyFont="1" applyAlignment="1">
      <alignment vertical="center"/>
    </xf>
    <xf numFmtId="44" fontId="14" fillId="0" borderId="1" xfId="0" applyNumberFormat="1" applyFont="1" applyBorder="1" applyAlignment="1">
      <alignment horizontal="center"/>
    </xf>
    <xf numFmtId="44" fontId="5" fillId="0" borderId="24" xfId="0" applyNumberFormat="1" applyFont="1" applyBorder="1"/>
    <xf numFmtId="0" fontId="15" fillId="0" borderId="4" xfId="0" applyFont="1" applyBorder="1"/>
    <xf numFmtId="0" fontId="16" fillId="0" borderId="4" xfId="0" applyFont="1" applyBorder="1"/>
    <xf numFmtId="44" fontId="4" fillId="0" borderId="25" xfId="0" applyNumberFormat="1" applyFont="1" applyBorder="1"/>
    <xf numFmtId="164" fontId="5" fillId="0" borderId="3" xfId="0" applyNumberFormat="1" applyFont="1" applyBorder="1"/>
    <xf numFmtId="9" fontId="5" fillId="0" borderId="5" xfId="1" applyFont="1" applyBorder="1"/>
    <xf numFmtId="44" fontId="13" fillId="0" borderId="5" xfId="0" applyNumberFormat="1" applyFont="1" applyBorder="1"/>
    <xf numFmtId="44" fontId="3" fillId="0" borderId="16" xfId="0" applyNumberFormat="1" applyFont="1" applyBorder="1"/>
    <xf numFmtId="44" fontId="10" fillId="0" borderId="5" xfId="0" applyNumberFormat="1" applyFont="1" applyBorder="1"/>
    <xf numFmtId="44" fontId="5" fillId="0" borderId="16" xfId="0" applyNumberFormat="1" applyFont="1" applyBorder="1"/>
    <xf numFmtId="44" fontId="4" fillId="0" borderId="5" xfId="0" applyNumberFormat="1" applyFont="1" applyBorder="1"/>
    <xf numFmtId="44" fontId="10" fillId="2" borderId="5" xfId="0" applyNumberFormat="1" applyFont="1" applyFill="1" applyBorder="1"/>
    <xf numFmtId="44" fontId="10" fillId="2" borderId="7" xfId="0" applyNumberFormat="1" applyFont="1" applyFill="1" applyBorder="1"/>
    <xf numFmtId="44" fontId="4" fillId="2" borderId="5" xfId="0" applyNumberFormat="1" applyFont="1" applyFill="1" applyBorder="1"/>
    <xf numFmtId="44" fontId="4" fillId="2" borderId="7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2" borderId="6" xfId="0" applyFont="1" applyFill="1" applyBorder="1"/>
    <xf numFmtId="164" fontId="5" fillId="2" borderId="7" xfId="0" applyNumberFormat="1" applyFont="1" applyFill="1" applyBorder="1"/>
    <xf numFmtId="0" fontId="4" fillId="2" borderId="6" xfId="0" applyFont="1" applyFill="1" applyBorder="1"/>
    <xf numFmtId="44" fontId="11" fillId="2" borderId="7" xfId="0" applyNumberFormat="1" applyFont="1" applyFill="1" applyBorder="1"/>
    <xf numFmtId="44" fontId="5" fillId="2" borderId="7" xfId="0" applyNumberFormat="1" applyFont="1" applyFill="1" applyBorder="1"/>
    <xf numFmtId="0" fontId="5" fillId="2" borderId="2" xfId="0" applyFont="1" applyFill="1" applyBorder="1"/>
    <xf numFmtId="0" fontId="7" fillId="2" borderId="4" xfId="0" applyFont="1" applyFill="1" applyBorder="1"/>
    <xf numFmtId="44" fontId="8" fillId="2" borderId="5" xfId="0" applyNumberFormat="1" applyFont="1" applyFill="1" applyBorder="1"/>
    <xf numFmtId="0" fontId="8" fillId="2" borderId="6" xfId="0" applyFont="1" applyFill="1" applyBorder="1"/>
    <xf numFmtId="44" fontId="8" fillId="2" borderId="7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2" borderId="12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6A3F3-D1E4-E44E-9AF1-22102DC4B460}">
  <dimension ref="A1:C22"/>
  <sheetViews>
    <sheetView workbookViewId="0">
      <selection activeCell="D15" sqref="D15"/>
    </sheetView>
  </sheetViews>
  <sheetFormatPr baseColWidth="10" defaultRowHeight="16" x14ac:dyDescent="0.2"/>
  <cols>
    <col min="1" max="1" width="110.1640625" style="1" customWidth="1"/>
    <col min="2" max="2" width="34.1640625" style="1" customWidth="1"/>
    <col min="3" max="16384" width="10.83203125" style="1"/>
  </cols>
  <sheetData>
    <row r="1" spans="1:3" ht="29" x14ac:dyDescent="0.35">
      <c r="A1" s="70" t="s">
        <v>0</v>
      </c>
      <c r="B1" s="71"/>
      <c r="C1" s="3"/>
    </row>
    <row r="2" spans="1:3" ht="29" x14ac:dyDescent="0.35">
      <c r="A2" s="72" t="s">
        <v>1</v>
      </c>
      <c r="B2" s="73"/>
      <c r="C2" s="3"/>
    </row>
    <row r="3" spans="1:3" ht="29" x14ac:dyDescent="0.35">
      <c r="A3" s="7" t="s">
        <v>2</v>
      </c>
      <c r="B3" s="8" t="s">
        <v>3</v>
      </c>
    </row>
    <row r="4" spans="1:3" ht="29" x14ac:dyDescent="0.35">
      <c r="A4" s="9" t="s">
        <v>4</v>
      </c>
      <c r="B4" s="10">
        <v>25000</v>
      </c>
    </row>
    <row r="5" spans="1:3" ht="29" x14ac:dyDescent="0.35">
      <c r="A5" s="9" t="s">
        <v>5</v>
      </c>
      <c r="B5" s="10">
        <v>1500</v>
      </c>
    </row>
    <row r="6" spans="1:3" ht="29" x14ac:dyDescent="0.35">
      <c r="A6" s="9"/>
      <c r="B6" s="10"/>
    </row>
    <row r="7" spans="1:3" ht="29" x14ac:dyDescent="0.35">
      <c r="A7" s="9"/>
      <c r="B7" s="10"/>
    </row>
    <row r="8" spans="1:3" ht="29" x14ac:dyDescent="0.35">
      <c r="A8" s="9"/>
      <c r="B8" s="10"/>
    </row>
    <row r="9" spans="1:3" ht="29" x14ac:dyDescent="0.35">
      <c r="A9" s="11" t="s">
        <v>6</v>
      </c>
      <c r="B9" s="10"/>
    </row>
    <row r="10" spans="1:3" ht="29" x14ac:dyDescent="0.35">
      <c r="A10" s="9" t="s">
        <v>7</v>
      </c>
      <c r="B10" s="10">
        <v>100</v>
      </c>
    </row>
    <row r="11" spans="1:3" ht="29" x14ac:dyDescent="0.35">
      <c r="A11" s="9" t="s">
        <v>8</v>
      </c>
      <c r="B11" s="10">
        <v>500</v>
      </c>
    </row>
    <row r="12" spans="1:3" ht="29" x14ac:dyDescent="0.35">
      <c r="A12" s="9" t="s">
        <v>9</v>
      </c>
      <c r="B12" s="10">
        <v>1100</v>
      </c>
    </row>
    <row r="13" spans="1:3" ht="29" x14ac:dyDescent="0.35">
      <c r="A13" s="9" t="s">
        <v>10</v>
      </c>
      <c r="B13" s="10">
        <v>1000</v>
      </c>
    </row>
    <row r="14" spans="1:3" ht="29" x14ac:dyDescent="0.35">
      <c r="A14" s="9" t="s">
        <v>11</v>
      </c>
      <c r="B14" s="10">
        <v>100</v>
      </c>
    </row>
    <row r="15" spans="1:3" ht="29" x14ac:dyDescent="0.35">
      <c r="A15" s="9" t="s">
        <v>12</v>
      </c>
      <c r="B15" s="10">
        <v>2000</v>
      </c>
    </row>
    <row r="16" spans="1:3" ht="29" x14ac:dyDescent="0.35">
      <c r="A16" s="66" t="s">
        <v>13</v>
      </c>
      <c r="B16" s="67">
        <f>SUM(B10:B15)</f>
        <v>4800</v>
      </c>
    </row>
    <row r="17" spans="1:2" ht="29" x14ac:dyDescent="0.35">
      <c r="A17" s="11"/>
      <c r="B17" s="10"/>
    </row>
    <row r="18" spans="1:2" ht="29" x14ac:dyDescent="0.35">
      <c r="A18" s="11" t="s">
        <v>14</v>
      </c>
      <c r="B18" s="10"/>
    </row>
    <row r="19" spans="1:2" ht="30" thickBot="1" x14ac:dyDescent="0.4">
      <c r="A19" s="68" t="s">
        <v>15</v>
      </c>
      <c r="B19" s="69">
        <f>SUM(B10:B15)</f>
        <v>4800</v>
      </c>
    </row>
    <row r="20" spans="1:2" x14ac:dyDescent="0.2">
      <c r="B20" s="2"/>
    </row>
    <row r="21" spans="1:2" x14ac:dyDescent="0.2">
      <c r="B21" s="2"/>
    </row>
    <row r="22" spans="1:2" x14ac:dyDescent="0.2">
      <c r="B22" s="2"/>
    </row>
  </sheetData>
  <mergeCells count="2">
    <mergeCell ref="A1:B1"/>
    <mergeCell ref="A2: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617E-55C2-4548-9DBD-D5BA02F4D665}">
  <dimension ref="A1:E130"/>
  <sheetViews>
    <sheetView tabSelected="1" topLeftCell="A8" zoomScaleNormal="100" workbookViewId="0">
      <selection activeCell="G8" sqref="G8"/>
    </sheetView>
  </sheetViews>
  <sheetFormatPr baseColWidth="10" defaultRowHeight="16" x14ac:dyDescent="0.2"/>
  <cols>
    <col min="5" max="5" width="16" customWidth="1"/>
  </cols>
  <sheetData>
    <row r="1" spans="1:5" x14ac:dyDescent="0.2">
      <c r="A1" s="106" t="s">
        <v>93</v>
      </c>
      <c r="B1" s="107"/>
      <c r="C1" s="107"/>
      <c r="D1" s="107"/>
      <c r="E1" s="108"/>
    </row>
    <row r="2" spans="1:5" x14ac:dyDescent="0.2">
      <c r="A2" s="109"/>
      <c r="B2" s="110"/>
      <c r="C2" s="110"/>
      <c r="D2" s="110"/>
      <c r="E2" s="111"/>
    </row>
    <row r="3" spans="1:5" x14ac:dyDescent="0.2">
      <c r="A3" s="112"/>
      <c r="B3" s="113"/>
      <c r="C3" s="113"/>
      <c r="D3" s="113"/>
      <c r="E3" s="114"/>
    </row>
    <row r="4" spans="1:5" x14ac:dyDescent="0.2">
      <c r="A4" s="115" t="s">
        <v>64</v>
      </c>
      <c r="B4" s="116"/>
      <c r="C4" s="116"/>
      <c r="D4" s="116"/>
      <c r="E4" s="49"/>
    </row>
    <row r="5" spans="1:5" x14ac:dyDescent="0.2">
      <c r="A5" s="104" t="s">
        <v>65</v>
      </c>
      <c r="B5" s="105"/>
      <c r="C5" s="105"/>
      <c r="D5" s="105"/>
      <c r="E5" s="49"/>
    </row>
    <row r="6" spans="1:5" x14ac:dyDescent="0.2">
      <c r="A6" s="104" t="s">
        <v>66</v>
      </c>
      <c r="B6" s="105"/>
      <c r="C6" s="105"/>
      <c r="D6" s="105"/>
      <c r="E6" s="50">
        <v>20662</v>
      </c>
    </row>
    <row r="7" spans="1:5" x14ac:dyDescent="0.2">
      <c r="A7" s="104" t="s">
        <v>67</v>
      </c>
      <c r="B7" s="105"/>
      <c r="C7" s="105"/>
      <c r="D7" s="105"/>
      <c r="E7" s="49">
        <v>0</v>
      </c>
    </row>
    <row r="8" spans="1:5" x14ac:dyDescent="0.2">
      <c r="A8" s="104" t="s">
        <v>68</v>
      </c>
      <c r="B8" s="105"/>
      <c r="C8" s="105"/>
      <c r="D8" s="105"/>
      <c r="E8" s="49"/>
    </row>
    <row r="9" spans="1:5" x14ac:dyDescent="0.2">
      <c r="A9" s="104" t="s">
        <v>69</v>
      </c>
      <c r="B9" s="105"/>
      <c r="C9" s="105"/>
      <c r="D9" s="105"/>
      <c r="E9" s="49">
        <v>0</v>
      </c>
    </row>
    <row r="10" spans="1:5" x14ac:dyDescent="0.2">
      <c r="A10" s="117" t="s">
        <v>70</v>
      </c>
      <c r="B10" s="118"/>
      <c r="C10" s="118"/>
      <c r="D10" s="118"/>
      <c r="E10" s="54">
        <f>SUM(E6:E9)</f>
        <v>20662</v>
      </c>
    </row>
    <row r="11" spans="1:5" x14ac:dyDescent="0.2">
      <c r="A11" s="104"/>
      <c r="B11" s="105"/>
      <c r="C11" s="105"/>
      <c r="D11" s="105"/>
      <c r="E11" s="49"/>
    </row>
    <row r="12" spans="1:5" x14ac:dyDescent="0.2">
      <c r="A12" s="104" t="s">
        <v>71</v>
      </c>
      <c r="B12" s="105"/>
      <c r="C12" s="105"/>
      <c r="D12" s="105"/>
      <c r="E12" s="49"/>
    </row>
    <row r="13" spans="1:5" x14ac:dyDescent="0.2">
      <c r="A13" s="104" t="s">
        <v>72</v>
      </c>
      <c r="B13" s="105"/>
      <c r="C13" s="105"/>
      <c r="D13" s="105"/>
      <c r="E13" s="49">
        <v>0</v>
      </c>
    </row>
    <row r="14" spans="1:5" x14ac:dyDescent="0.2">
      <c r="A14" s="104" t="s">
        <v>73</v>
      </c>
      <c r="B14" s="105"/>
      <c r="C14" s="105"/>
      <c r="D14" s="105"/>
      <c r="E14" s="49">
        <v>0</v>
      </c>
    </row>
    <row r="15" spans="1:5" x14ac:dyDescent="0.2">
      <c r="A15" s="104" t="s">
        <v>74</v>
      </c>
      <c r="B15" s="105"/>
      <c r="C15" s="105"/>
      <c r="D15" s="105"/>
      <c r="E15" s="49">
        <v>0</v>
      </c>
    </row>
    <row r="16" spans="1:5" x14ac:dyDescent="0.2">
      <c r="A16" s="104" t="s">
        <v>73</v>
      </c>
      <c r="B16" s="105"/>
      <c r="C16" s="105"/>
      <c r="D16" s="105"/>
      <c r="E16" s="49">
        <v>0</v>
      </c>
    </row>
    <row r="17" spans="1:5" x14ac:dyDescent="0.2">
      <c r="A17" s="119" t="s">
        <v>75</v>
      </c>
      <c r="B17" s="120"/>
      <c r="C17" s="120"/>
      <c r="D17" s="120"/>
      <c r="E17" s="51">
        <f>SUM(E13:E16)</f>
        <v>0</v>
      </c>
    </row>
    <row r="18" spans="1:5" x14ac:dyDescent="0.2">
      <c r="A18" s="104"/>
      <c r="B18" s="105"/>
      <c r="C18" s="105"/>
      <c r="D18" s="105"/>
      <c r="E18" s="49"/>
    </row>
    <row r="19" spans="1:5" x14ac:dyDescent="0.2">
      <c r="A19" s="117" t="s">
        <v>76</v>
      </c>
      <c r="B19" s="118"/>
      <c r="C19" s="118"/>
      <c r="D19" s="118"/>
      <c r="E19" s="54">
        <f>SUM(E10+E17)</f>
        <v>20662</v>
      </c>
    </row>
    <row r="20" spans="1:5" x14ac:dyDescent="0.2">
      <c r="A20" s="104"/>
      <c r="B20" s="105"/>
      <c r="C20" s="105"/>
      <c r="D20" s="105"/>
      <c r="E20" s="49"/>
    </row>
    <row r="21" spans="1:5" x14ac:dyDescent="0.2">
      <c r="A21" s="115" t="s">
        <v>77</v>
      </c>
      <c r="B21" s="116"/>
      <c r="C21" s="116"/>
      <c r="D21" s="116"/>
      <c r="E21" s="49"/>
    </row>
    <row r="22" spans="1:5" x14ac:dyDescent="0.2">
      <c r="A22" s="104" t="s">
        <v>78</v>
      </c>
      <c r="B22" s="105"/>
      <c r="C22" s="105"/>
      <c r="D22" s="105"/>
      <c r="E22" s="49"/>
    </row>
    <row r="23" spans="1:5" x14ac:dyDescent="0.2">
      <c r="A23" s="104" t="s">
        <v>79</v>
      </c>
      <c r="B23" s="105"/>
      <c r="C23" s="105"/>
      <c r="D23" s="105"/>
      <c r="E23" s="49">
        <v>0</v>
      </c>
    </row>
    <row r="24" spans="1:5" x14ac:dyDescent="0.2">
      <c r="A24" s="104" t="s">
        <v>80</v>
      </c>
      <c r="B24" s="105"/>
      <c r="C24" s="105"/>
      <c r="D24" s="105"/>
      <c r="E24" s="49">
        <v>0</v>
      </c>
    </row>
    <row r="25" spans="1:5" x14ac:dyDescent="0.2">
      <c r="A25" s="119" t="s">
        <v>81</v>
      </c>
      <c r="B25" s="120"/>
      <c r="C25" s="120"/>
      <c r="D25" s="120"/>
      <c r="E25" s="51">
        <f>SUM(E23:E24)</f>
        <v>0</v>
      </c>
    </row>
    <row r="26" spans="1:5" x14ac:dyDescent="0.2">
      <c r="A26" s="121"/>
      <c r="B26" s="122"/>
      <c r="C26" s="122"/>
      <c r="D26" s="122"/>
      <c r="E26" s="49"/>
    </row>
    <row r="27" spans="1:5" x14ac:dyDescent="0.2">
      <c r="A27" s="104" t="s">
        <v>82</v>
      </c>
      <c r="B27" s="105"/>
      <c r="C27" s="105"/>
      <c r="D27" s="105"/>
      <c r="E27" s="49"/>
    </row>
    <row r="28" spans="1:5" x14ac:dyDescent="0.2">
      <c r="A28" s="104" t="s">
        <v>83</v>
      </c>
      <c r="B28" s="105"/>
      <c r="C28" s="105"/>
      <c r="D28" s="105"/>
      <c r="E28" s="49">
        <v>0</v>
      </c>
    </row>
    <row r="29" spans="1:5" x14ac:dyDescent="0.2">
      <c r="A29" s="104" t="s">
        <v>84</v>
      </c>
      <c r="B29" s="105"/>
      <c r="C29" s="105"/>
      <c r="D29" s="105"/>
      <c r="E29" s="49">
        <v>0</v>
      </c>
    </row>
    <row r="30" spans="1:5" x14ac:dyDescent="0.2">
      <c r="A30" s="119" t="s">
        <v>85</v>
      </c>
      <c r="B30" s="120"/>
      <c r="C30" s="120"/>
      <c r="D30" s="120"/>
      <c r="E30" s="51">
        <f>SUM(E28:E29)</f>
        <v>0</v>
      </c>
    </row>
    <row r="31" spans="1:5" x14ac:dyDescent="0.2">
      <c r="A31" s="121"/>
      <c r="B31" s="122"/>
      <c r="C31" s="122"/>
      <c r="D31" s="122"/>
      <c r="E31" s="49"/>
    </row>
    <row r="32" spans="1:5" x14ac:dyDescent="0.2">
      <c r="A32" s="119" t="s">
        <v>86</v>
      </c>
      <c r="B32" s="120"/>
      <c r="C32" s="120"/>
      <c r="D32" s="120"/>
      <c r="E32" s="51">
        <f>SUM(E25+E30)</f>
        <v>0</v>
      </c>
    </row>
    <row r="33" spans="1:5" x14ac:dyDescent="0.2">
      <c r="A33" s="121"/>
      <c r="B33" s="122"/>
      <c r="C33" s="122"/>
      <c r="D33" s="122"/>
      <c r="E33" s="49"/>
    </row>
    <row r="34" spans="1:5" x14ac:dyDescent="0.2">
      <c r="A34" s="104" t="s">
        <v>87</v>
      </c>
      <c r="B34" s="105"/>
      <c r="C34" s="105"/>
      <c r="D34" s="105"/>
      <c r="E34" s="49"/>
    </row>
    <row r="35" spans="1:5" x14ac:dyDescent="0.2">
      <c r="A35" s="104" t="s">
        <v>88</v>
      </c>
      <c r="B35" s="105"/>
      <c r="C35" s="105"/>
      <c r="D35" s="105"/>
      <c r="E35" s="49">
        <v>0</v>
      </c>
    </row>
    <row r="36" spans="1:5" x14ac:dyDescent="0.2">
      <c r="A36" s="104" t="s">
        <v>89</v>
      </c>
      <c r="B36" s="105"/>
      <c r="C36" s="105"/>
      <c r="D36" s="105"/>
      <c r="E36" s="49">
        <f>E19</f>
        <v>20662</v>
      </c>
    </row>
    <row r="37" spans="1:5" x14ac:dyDescent="0.2">
      <c r="A37" s="117" t="s">
        <v>90</v>
      </c>
      <c r="B37" s="118"/>
      <c r="C37" s="118"/>
      <c r="D37" s="118"/>
      <c r="E37" s="54">
        <f>SUM(E35:E36)</f>
        <v>20662</v>
      </c>
    </row>
    <row r="38" spans="1:5" x14ac:dyDescent="0.2">
      <c r="A38" s="104"/>
      <c r="B38" s="105"/>
      <c r="C38" s="105"/>
      <c r="D38" s="105"/>
      <c r="E38" s="49"/>
    </row>
    <row r="39" spans="1:5" ht="17" thickBot="1" x14ac:dyDescent="0.25">
      <c r="A39" s="123" t="s">
        <v>91</v>
      </c>
      <c r="B39" s="124"/>
      <c r="C39" s="124"/>
      <c r="D39" s="124"/>
      <c r="E39" s="55">
        <f>SUM(E32+E37)</f>
        <v>20662</v>
      </c>
    </row>
    <row r="40" spans="1:5" x14ac:dyDescent="0.2">
      <c r="E40" s="2"/>
    </row>
    <row r="41" spans="1:5" x14ac:dyDescent="0.2">
      <c r="E41" s="2"/>
    </row>
    <row r="42" spans="1:5" x14ac:dyDescent="0.2">
      <c r="E42" s="2"/>
    </row>
    <row r="43" spans="1:5" x14ac:dyDescent="0.2">
      <c r="E43" s="2"/>
    </row>
    <row r="44" spans="1:5" x14ac:dyDescent="0.2">
      <c r="E44" s="2"/>
    </row>
    <row r="45" spans="1:5" x14ac:dyDescent="0.2">
      <c r="E45" s="2"/>
    </row>
    <row r="46" spans="1:5" x14ac:dyDescent="0.2">
      <c r="E46" s="2"/>
    </row>
    <row r="47" spans="1:5" x14ac:dyDescent="0.2">
      <c r="E47" s="2"/>
    </row>
    <row r="48" spans="1:5" x14ac:dyDescent="0.2">
      <c r="E48" s="2"/>
    </row>
    <row r="49" spans="5:5" x14ac:dyDescent="0.2">
      <c r="E49" s="2"/>
    </row>
    <row r="50" spans="5:5" x14ac:dyDescent="0.2">
      <c r="E50" s="2"/>
    </row>
    <row r="51" spans="5:5" x14ac:dyDescent="0.2">
      <c r="E51" s="2"/>
    </row>
    <row r="52" spans="5:5" x14ac:dyDescent="0.2">
      <c r="E52" s="2"/>
    </row>
    <row r="53" spans="5:5" x14ac:dyDescent="0.2">
      <c r="E53" s="2"/>
    </row>
    <row r="54" spans="5:5" x14ac:dyDescent="0.2">
      <c r="E54" s="2"/>
    </row>
    <row r="55" spans="5:5" x14ac:dyDescent="0.2">
      <c r="E55" s="2"/>
    </row>
    <row r="56" spans="5:5" x14ac:dyDescent="0.2">
      <c r="E56" s="2"/>
    </row>
    <row r="57" spans="5:5" x14ac:dyDescent="0.2">
      <c r="E57" s="2"/>
    </row>
    <row r="58" spans="5:5" x14ac:dyDescent="0.2">
      <c r="E58" s="2"/>
    </row>
    <row r="59" spans="5:5" x14ac:dyDescent="0.2">
      <c r="E59" s="2"/>
    </row>
    <row r="60" spans="5:5" x14ac:dyDescent="0.2">
      <c r="E60" s="2"/>
    </row>
    <row r="61" spans="5:5" x14ac:dyDescent="0.2">
      <c r="E61" s="2"/>
    </row>
    <row r="62" spans="5:5" x14ac:dyDescent="0.2">
      <c r="E62" s="2"/>
    </row>
    <row r="63" spans="5:5" x14ac:dyDescent="0.2">
      <c r="E63" s="2"/>
    </row>
    <row r="64" spans="5:5" x14ac:dyDescent="0.2">
      <c r="E64" s="2"/>
    </row>
    <row r="65" spans="5:5" x14ac:dyDescent="0.2">
      <c r="E65" s="2"/>
    </row>
    <row r="66" spans="5:5" x14ac:dyDescent="0.2">
      <c r="E66" s="2"/>
    </row>
    <row r="67" spans="5:5" x14ac:dyDescent="0.2">
      <c r="E67" s="2"/>
    </row>
    <row r="68" spans="5:5" x14ac:dyDescent="0.2">
      <c r="E68" s="2"/>
    </row>
    <row r="69" spans="5:5" x14ac:dyDescent="0.2">
      <c r="E69" s="2"/>
    </row>
    <row r="70" spans="5:5" x14ac:dyDescent="0.2">
      <c r="E70" s="2"/>
    </row>
    <row r="71" spans="5:5" x14ac:dyDescent="0.2">
      <c r="E71" s="2"/>
    </row>
    <row r="72" spans="5:5" x14ac:dyDescent="0.2">
      <c r="E72" s="2"/>
    </row>
    <row r="73" spans="5:5" x14ac:dyDescent="0.2">
      <c r="E73" s="2"/>
    </row>
    <row r="74" spans="5:5" x14ac:dyDescent="0.2">
      <c r="E74" s="2"/>
    </row>
    <row r="75" spans="5:5" x14ac:dyDescent="0.2">
      <c r="E75" s="2"/>
    </row>
    <row r="76" spans="5:5" x14ac:dyDescent="0.2">
      <c r="E76" s="2"/>
    </row>
    <row r="77" spans="5:5" x14ac:dyDescent="0.2">
      <c r="E77" s="2"/>
    </row>
    <row r="78" spans="5:5" x14ac:dyDescent="0.2">
      <c r="E78" s="2"/>
    </row>
    <row r="79" spans="5:5" x14ac:dyDescent="0.2">
      <c r="E79" s="2"/>
    </row>
    <row r="80" spans="5:5" x14ac:dyDescent="0.2">
      <c r="E80" s="2"/>
    </row>
    <row r="81" spans="5:5" x14ac:dyDescent="0.2">
      <c r="E81" s="2"/>
    </row>
    <row r="82" spans="5:5" x14ac:dyDescent="0.2">
      <c r="E82" s="2"/>
    </row>
    <row r="83" spans="5:5" x14ac:dyDescent="0.2">
      <c r="E83" s="2"/>
    </row>
    <row r="84" spans="5:5" x14ac:dyDescent="0.2">
      <c r="E84" s="2"/>
    </row>
    <row r="85" spans="5:5" x14ac:dyDescent="0.2">
      <c r="E85" s="2"/>
    </row>
    <row r="86" spans="5:5" x14ac:dyDescent="0.2">
      <c r="E86" s="2"/>
    </row>
    <row r="87" spans="5:5" x14ac:dyDescent="0.2">
      <c r="E87" s="2"/>
    </row>
    <row r="88" spans="5:5" x14ac:dyDescent="0.2">
      <c r="E88" s="2"/>
    </row>
    <row r="89" spans="5:5" x14ac:dyDescent="0.2">
      <c r="E89" s="2"/>
    </row>
    <row r="90" spans="5:5" x14ac:dyDescent="0.2">
      <c r="E90" s="2"/>
    </row>
    <row r="91" spans="5:5" x14ac:dyDescent="0.2">
      <c r="E91" s="2"/>
    </row>
    <row r="92" spans="5:5" x14ac:dyDescent="0.2">
      <c r="E92" s="2"/>
    </row>
    <row r="93" spans="5:5" x14ac:dyDescent="0.2">
      <c r="E93" s="2"/>
    </row>
    <row r="94" spans="5:5" x14ac:dyDescent="0.2">
      <c r="E94" s="2"/>
    </row>
    <row r="95" spans="5:5" x14ac:dyDescent="0.2">
      <c r="E95" s="2"/>
    </row>
    <row r="96" spans="5:5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  <row r="107" spans="5:5" x14ac:dyDescent="0.2">
      <c r="E107" s="2"/>
    </row>
    <row r="108" spans="5:5" x14ac:dyDescent="0.2">
      <c r="E108" s="2"/>
    </row>
    <row r="109" spans="5:5" x14ac:dyDescent="0.2">
      <c r="E109" s="2"/>
    </row>
    <row r="110" spans="5:5" x14ac:dyDescent="0.2">
      <c r="E110" s="2"/>
    </row>
    <row r="111" spans="5:5" x14ac:dyDescent="0.2">
      <c r="E111" s="2"/>
    </row>
    <row r="112" spans="5:5" x14ac:dyDescent="0.2">
      <c r="E112" s="2"/>
    </row>
    <row r="113" spans="5:5" x14ac:dyDescent="0.2">
      <c r="E113" s="2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  <row r="118" spans="5:5" x14ac:dyDescent="0.2">
      <c r="E118" s="2"/>
    </row>
    <row r="119" spans="5:5" x14ac:dyDescent="0.2">
      <c r="E119" s="2"/>
    </row>
    <row r="120" spans="5:5" x14ac:dyDescent="0.2">
      <c r="E120" s="2"/>
    </row>
    <row r="121" spans="5:5" x14ac:dyDescent="0.2">
      <c r="E121" s="2"/>
    </row>
    <row r="122" spans="5:5" x14ac:dyDescent="0.2">
      <c r="E122" s="2"/>
    </row>
    <row r="123" spans="5:5" x14ac:dyDescent="0.2">
      <c r="E123" s="2"/>
    </row>
    <row r="124" spans="5:5" x14ac:dyDescent="0.2">
      <c r="E124" s="2"/>
    </row>
    <row r="125" spans="5:5" x14ac:dyDescent="0.2">
      <c r="E125" s="2"/>
    </row>
    <row r="126" spans="5:5" x14ac:dyDescent="0.2">
      <c r="E126" s="2"/>
    </row>
    <row r="127" spans="5:5" x14ac:dyDescent="0.2">
      <c r="E127" s="2"/>
    </row>
    <row r="128" spans="5:5" x14ac:dyDescent="0.2">
      <c r="E128" s="2"/>
    </row>
    <row r="129" spans="5:5" x14ac:dyDescent="0.2">
      <c r="E129" s="2"/>
    </row>
    <row r="130" spans="5:5" x14ac:dyDescent="0.2">
      <c r="E130" s="2"/>
    </row>
  </sheetData>
  <mergeCells count="37">
    <mergeCell ref="A39:D39"/>
    <mergeCell ref="A33:D33"/>
    <mergeCell ref="A34:D34"/>
    <mergeCell ref="A35:D35"/>
    <mergeCell ref="A36:D36"/>
    <mergeCell ref="A37:D37"/>
    <mergeCell ref="A38:D38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8:D8"/>
    <mergeCell ref="A1:E3"/>
    <mergeCell ref="A4:D4"/>
    <mergeCell ref="A5:D5"/>
    <mergeCell ref="A6:D6"/>
    <mergeCell ref="A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87DD-5806-E24D-8027-1AA48681736C}">
  <dimension ref="B1:P23"/>
  <sheetViews>
    <sheetView zoomScaleNormal="100" workbookViewId="0">
      <selection activeCell="N20" sqref="N20"/>
    </sheetView>
  </sheetViews>
  <sheetFormatPr baseColWidth="10" defaultRowHeight="19" x14ac:dyDescent="0.25"/>
  <cols>
    <col min="1" max="1" width="10.83203125" style="4"/>
    <col min="2" max="2" width="41.5" style="4" customWidth="1"/>
    <col min="3" max="3" width="16" style="4" customWidth="1"/>
    <col min="4" max="14" width="11.83203125" style="4" bestFit="1" customWidth="1"/>
    <col min="15" max="15" width="14.1640625" style="4" customWidth="1"/>
    <col min="16" max="16384" width="10.83203125" style="4"/>
  </cols>
  <sheetData>
    <row r="1" spans="2:16" x14ac:dyDescent="0.25">
      <c r="B1" s="74" t="s">
        <v>40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2:16" ht="34" customHeight="1" thickBot="1" x14ac:dyDescent="0.3"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</row>
    <row r="3" spans="2:16" x14ac:dyDescent="0.25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</row>
    <row r="4" spans="2:16" x14ac:dyDescent="0.25">
      <c r="B4" s="15"/>
      <c r="C4" s="16" t="s">
        <v>16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22</v>
      </c>
      <c r="J4" s="16" t="s">
        <v>23</v>
      </c>
      <c r="K4" s="16" t="s">
        <v>24</v>
      </c>
      <c r="L4" s="16" t="s">
        <v>25</v>
      </c>
      <c r="M4" s="16" t="s">
        <v>26</v>
      </c>
      <c r="N4" s="16" t="s">
        <v>27</v>
      </c>
      <c r="O4" s="17" t="s">
        <v>28</v>
      </c>
    </row>
    <row r="5" spans="2:16" x14ac:dyDescent="0.25">
      <c r="B5" s="18" t="s">
        <v>29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</row>
    <row r="6" spans="2:16" x14ac:dyDescent="0.25">
      <c r="B6" s="15" t="s">
        <v>30</v>
      </c>
      <c r="C6" s="16">
        <v>200</v>
      </c>
      <c r="D6" s="16">
        <v>200</v>
      </c>
      <c r="E6" s="16">
        <v>200</v>
      </c>
      <c r="F6" s="16">
        <v>200</v>
      </c>
      <c r="G6" s="16">
        <v>200</v>
      </c>
      <c r="H6" s="16">
        <v>200</v>
      </c>
      <c r="I6" s="16">
        <v>200</v>
      </c>
      <c r="J6" s="16">
        <v>200</v>
      </c>
      <c r="K6" s="16">
        <v>200</v>
      </c>
      <c r="L6" s="16">
        <v>200</v>
      </c>
      <c r="M6" s="16"/>
      <c r="N6" s="16"/>
      <c r="O6" s="17"/>
      <c r="P6" s="5"/>
    </row>
    <row r="7" spans="2:16" x14ac:dyDescent="0.25">
      <c r="B7" s="15" t="s">
        <v>31</v>
      </c>
      <c r="C7" s="16">
        <v>350</v>
      </c>
      <c r="D7" s="16">
        <v>0</v>
      </c>
      <c r="E7" s="16">
        <v>0</v>
      </c>
      <c r="F7" s="16">
        <v>350</v>
      </c>
      <c r="G7" s="16">
        <v>350</v>
      </c>
      <c r="H7" s="16"/>
      <c r="I7" s="16"/>
      <c r="J7" s="16"/>
      <c r="K7" s="16"/>
      <c r="L7" s="16">
        <v>0</v>
      </c>
      <c r="M7" s="16">
        <v>350</v>
      </c>
      <c r="N7" s="16">
        <v>350</v>
      </c>
      <c r="O7" s="17"/>
      <c r="P7" s="5"/>
    </row>
    <row r="8" spans="2:16" x14ac:dyDescent="0.25">
      <c r="B8" s="15" t="s">
        <v>32</v>
      </c>
      <c r="C8" s="16">
        <v>0</v>
      </c>
      <c r="D8" s="16">
        <v>400</v>
      </c>
      <c r="E8" s="16">
        <v>400</v>
      </c>
      <c r="F8" s="16">
        <v>400</v>
      </c>
      <c r="G8" s="16">
        <v>400</v>
      </c>
      <c r="H8" s="16"/>
      <c r="I8" s="16"/>
      <c r="J8" s="16"/>
      <c r="K8" s="16"/>
      <c r="L8" s="16">
        <v>400</v>
      </c>
      <c r="M8" s="16">
        <v>400</v>
      </c>
      <c r="N8" s="16">
        <v>400</v>
      </c>
      <c r="O8" s="17"/>
      <c r="P8" s="5"/>
    </row>
    <row r="9" spans="2:16" x14ac:dyDescent="0.25">
      <c r="B9" s="15" t="s">
        <v>33</v>
      </c>
      <c r="C9" s="16">
        <v>150</v>
      </c>
      <c r="D9" s="16">
        <v>150</v>
      </c>
      <c r="E9" s="16">
        <v>150</v>
      </c>
      <c r="F9" s="16">
        <v>150</v>
      </c>
      <c r="G9" s="16">
        <v>150</v>
      </c>
      <c r="H9" s="16">
        <v>80</v>
      </c>
      <c r="I9" s="16">
        <v>80</v>
      </c>
      <c r="J9" s="16">
        <v>80</v>
      </c>
      <c r="K9" s="16">
        <v>80</v>
      </c>
      <c r="L9" s="16">
        <v>150</v>
      </c>
      <c r="M9" s="16">
        <v>150</v>
      </c>
      <c r="N9" s="16">
        <v>150</v>
      </c>
      <c r="O9" s="17"/>
      <c r="P9" s="5"/>
    </row>
    <row r="10" spans="2:16" x14ac:dyDescent="0.25">
      <c r="B10" s="18" t="s">
        <v>34</v>
      </c>
      <c r="C10" s="16">
        <f>SUM(C6:C9)</f>
        <v>700</v>
      </c>
      <c r="D10" s="16">
        <f t="shared" ref="D10:N10" si="0">SUM(D6:D9)</f>
        <v>750</v>
      </c>
      <c r="E10" s="16">
        <f t="shared" si="0"/>
        <v>750</v>
      </c>
      <c r="F10" s="16">
        <f t="shared" si="0"/>
        <v>1100</v>
      </c>
      <c r="G10" s="16">
        <f t="shared" si="0"/>
        <v>1100</v>
      </c>
      <c r="H10" s="16">
        <f t="shared" si="0"/>
        <v>280</v>
      </c>
      <c r="I10" s="16">
        <f t="shared" si="0"/>
        <v>280</v>
      </c>
      <c r="J10" s="16">
        <f t="shared" si="0"/>
        <v>280</v>
      </c>
      <c r="K10" s="16">
        <f t="shared" si="0"/>
        <v>280</v>
      </c>
      <c r="L10" s="16">
        <f t="shared" si="0"/>
        <v>750</v>
      </c>
      <c r="M10" s="16">
        <f t="shared" si="0"/>
        <v>900</v>
      </c>
      <c r="N10" s="16">
        <f t="shared" si="0"/>
        <v>900</v>
      </c>
      <c r="O10" s="17">
        <f>SUM(C10:N10)</f>
        <v>8070</v>
      </c>
    </row>
    <row r="11" spans="2:16" x14ac:dyDescent="0.25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</row>
    <row r="12" spans="2:16" x14ac:dyDescent="0.25">
      <c r="B12" s="18" t="s">
        <v>35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</row>
    <row r="13" spans="2:16" x14ac:dyDescent="0.25">
      <c r="B13" s="15" t="s">
        <v>7</v>
      </c>
      <c r="C13" s="16">
        <v>100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9"/>
      <c r="P13" s="20"/>
    </row>
    <row r="14" spans="2:16" x14ac:dyDescent="0.25">
      <c r="B14" s="15" t="s">
        <v>8</v>
      </c>
      <c r="C14" s="16">
        <v>42</v>
      </c>
      <c r="D14" s="16">
        <v>42</v>
      </c>
      <c r="E14" s="16">
        <v>42</v>
      </c>
      <c r="F14" s="16">
        <v>42</v>
      </c>
      <c r="G14" s="16">
        <v>42</v>
      </c>
      <c r="H14" s="16">
        <v>42</v>
      </c>
      <c r="I14" s="16">
        <v>42</v>
      </c>
      <c r="J14" s="16">
        <v>42</v>
      </c>
      <c r="K14" s="16">
        <v>42</v>
      </c>
      <c r="L14" s="16">
        <v>42</v>
      </c>
      <c r="M14" s="16">
        <v>42</v>
      </c>
      <c r="N14" s="16">
        <v>42</v>
      </c>
      <c r="O14" s="19"/>
      <c r="P14" s="20"/>
    </row>
    <row r="15" spans="2:16" x14ac:dyDescent="0.25">
      <c r="B15" s="15" t="s">
        <v>9</v>
      </c>
      <c r="C15" s="16">
        <v>92</v>
      </c>
      <c r="D15" s="16">
        <v>92</v>
      </c>
      <c r="E15" s="16">
        <v>92</v>
      </c>
      <c r="F15" s="16">
        <v>92</v>
      </c>
      <c r="G15" s="16">
        <v>92</v>
      </c>
      <c r="H15" s="16">
        <v>92</v>
      </c>
      <c r="I15" s="16">
        <v>92</v>
      </c>
      <c r="J15" s="16">
        <v>92</v>
      </c>
      <c r="K15" s="16">
        <v>92</v>
      </c>
      <c r="L15" s="16">
        <v>92</v>
      </c>
      <c r="M15" s="16">
        <v>92</v>
      </c>
      <c r="N15" s="16">
        <v>92</v>
      </c>
      <c r="O15" s="19"/>
      <c r="P15" s="20"/>
    </row>
    <row r="16" spans="2:16" x14ac:dyDescent="0.25">
      <c r="B16" s="15" t="s">
        <v>10</v>
      </c>
      <c r="C16" s="16">
        <v>84</v>
      </c>
      <c r="D16" s="16">
        <v>84</v>
      </c>
      <c r="E16" s="16">
        <v>84</v>
      </c>
      <c r="F16" s="16">
        <v>84</v>
      </c>
      <c r="G16" s="16">
        <v>84</v>
      </c>
      <c r="H16" s="16">
        <v>84</v>
      </c>
      <c r="I16" s="16">
        <v>84</v>
      </c>
      <c r="J16" s="16">
        <v>84</v>
      </c>
      <c r="K16" s="16">
        <v>84</v>
      </c>
      <c r="L16" s="16">
        <v>84</v>
      </c>
      <c r="M16" s="16">
        <v>84</v>
      </c>
      <c r="N16" s="16">
        <v>84</v>
      </c>
      <c r="O16" s="19"/>
      <c r="P16" s="20"/>
    </row>
    <row r="17" spans="2:16" x14ac:dyDescent="0.25">
      <c r="B17" s="15" t="s">
        <v>11</v>
      </c>
      <c r="C17" s="16">
        <v>100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9"/>
      <c r="P17" s="20"/>
    </row>
    <row r="18" spans="2:16" x14ac:dyDescent="0.25">
      <c r="B18" s="15" t="s">
        <v>12</v>
      </c>
      <c r="C18" s="16">
        <v>167</v>
      </c>
      <c r="D18" s="16">
        <v>167</v>
      </c>
      <c r="E18" s="16">
        <v>167</v>
      </c>
      <c r="F18" s="16">
        <v>167</v>
      </c>
      <c r="G18" s="16">
        <v>167</v>
      </c>
      <c r="H18" s="16">
        <v>167</v>
      </c>
      <c r="I18" s="16">
        <v>167</v>
      </c>
      <c r="J18" s="16">
        <v>167</v>
      </c>
      <c r="K18" s="16">
        <v>167</v>
      </c>
      <c r="L18" s="16">
        <v>167</v>
      </c>
      <c r="M18" s="16">
        <v>167</v>
      </c>
      <c r="N18" s="16">
        <v>167</v>
      </c>
      <c r="O18" s="17"/>
    </row>
    <row r="19" spans="2:16" ht="20" thickBot="1" x14ac:dyDescent="0.3">
      <c r="B19" s="21" t="s">
        <v>36</v>
      </c>
      <c r="C19" s="22">
        <f t="shared" ref="C19:N19" si="1">SUM(C13:C18)</f>
        <v>585</v>
      </c>
      <c r="D19" s="22">
        <f t="shared" si="1"/>
        <v>385</v>
      </c>
      <c r="E19" s="22">
        <f t="shared" si="1"/>
        <v>385</v>
      </c>
      <c r="F19" s="22">
        <f t="shared" si="1"/>
        <v>385</v>
      </c>
      <c r="G19" s="22">
        <f t="shared" si="1"/>
        <v>385</v>
      </c>
      <c r="H19" s="22">
        <f t="shared" si="1"/>
        <v>385</v>
      </c>
      <c r="I19" s="22">
        <f t="shared" si="1"/>
        <v>385</v>
      </c>
      <c r="J19" s="22">
        <f t="shared" si="1"/>
        <v>385</v>
      </c>
      <c r="K19" s="22">
        <f t="shared" si="1"/>
        <v>385</v>
      </c>
      <c r="L19" s="22">
        <f t="shared" si="1"/>
        <v>385</v>
      </c>
      <c r="M19" s="22">
        <f t="shared" si="1"/>
        <v>385</v>
      </c>
      <c r="N19" s="22">
        <f t="shared" si="1"/>
        <v>385</v>
      </c>
      <c r="O19" s="23">
        <f>SUM(C19:N19)</f>
        <v>4820</v>
      </c>
    </row>
    <row r="20" spans="2:16" ht="20" thickBot="1" x14ac:dyDescent="0.3"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6" x14ac:dyDescent="0.25">
      <c r="B21" s="24" t="s">
        <v>37</v>
      </c>
      <c r="C21" s="25">
        <f>O10-O19</f>
        <v>3250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2:16" x14ac:dyDescent="0.25">
      <c r="B22" s="15" t="s">
        <v>38</v>
      </c>
      <c r="C22" s="26">
        <v>0.12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2:16" ht="20" thickBot="1" x14ac:dyDescent="0.3">
      <c r="B23" s="62" t="s">
        <v>39</v>
      </c>
      <c r="C23" s="64">
        <f>C21-C21*C22</f>
        <v>2860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</sheetData>
  <mergeCells count="1">
    <mergeCell ref="B1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6F279-862E-E244-B7AB-FCDDA5907442}">
  <dimension ref="B1:O23"/>
  <sheetViews>
    <sheetView workbookViewId="0">
      <selection activeCell="F25" sqref="F25"/>
    </sheetView>
  </sheetViews>
  <sheetFormatPr baseColWidth="10" defaultRowHeight="19" x14ac:dyDescent="0.25"/>
  <cols>
    <col min="1" max="1" width="10.83203125" style="4"/>
    <col min="2" max="2" width="38.33203125" style="4" customWidth="1"/>
    <col min="3" max="3" width="13.5" style="4" customWidth="1"/>
    <col min="4" max="4" width="12.33203125" style="4" customWidth="1"/>
    <col min="5" max="5" width="12.1640625" style="4" customWidth="1"/>
    <col min="6" max="7" width="12.33203125" style="4" customWidth="1"/>
    <col min="8" max="10" width="12.1640625" style="4" customWidth="1"/>
    <col min="11" max="12" width="12.33203125" style="4" customWidth="1"/>
    <col min="13" max="13" width="12.6640625" style="4" customWidth="1"/>
    <col min="14" max="14" width="13.5" style="4" bestFit="1" customWidth="1"/>
    <col min="15" max="15" width="14.83203125" style="4" bestFit="1" customWidth="1"/>
    <col min="16" max="16384" width="10.83203125" style="4"/>
  </cols>
  <sheetData>
    <row r="1" spans="2:15" x14ac:dyDescent="0.25">
      <c r="B1" s="74" t="s">
        <v>41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2:15" ht="35" customHeight="1" thickBot="1" x14ac:dyDescent="0.3"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x14ac:dyDescent="0.2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2:15" x14ac:dyDescent="0.25">
      <c r="B4" s="15"/>
      <c r="C4" s="30" t="s">
        <v>16</v>
      </c>
      <c r="D4" s="30" t="s">
        <v>17</v>
      </c>
      <c r="E4" s="30" t="s">
        <v>18</v>
      </c>
      <c r="F4" s="30" t="s">
        <v>19</v>
      </c>
      <c r="G4" s="30" t="s">
        <v>20</v>
      </c>
      <c r="H4" s="30" t="s">
        <v>21</v>
      </c>
      <c r="I4" s="30" t="s">
        <v>22</v>
      </c>
      <c r="J4" s="30" t="s">
        <v>23</v>
      </c>
      <c r="K4" s="30" t="s">
        <v>24</v>
      </c>
      <c r="L4" s="30" t="s">
        <v>25</v>
      </c>
      <c r="M4" s="30" t="s">
        <v>26</v>
      </c>
      <c r="N4" s="30" t="s">
        <v>27</v>
      </c>
      <c r="O4" s="31" t="s">
        <v>28</v>
      </c>
    </row>
    <row r="5" spans="2:15" x14ac:dyDescent="0.25">
      <c r="B5" s="18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</row>
    <row r="6" spans="2:15" x14ac:dyDescent="0.25">
      <c r="B6" s="15" t="s">
        <v>30</v>
      </c>
      <c r="C6" s="16">
        <v>280</v>
      </c>
      <c r="D6" s="16">
        <v>280</v>
      </c>
      <c r="E6" s="16">
        <v>280</v>
      </c>
      <c r="F6" s="16">
        <v>280</v>
      </c>
      <c r="G6" s="16">
        <v>280</v>
      </c>
      <c r="H6" s="16">
        <v>280</v>
      </c>
      <c r="I6" s="16">
        <v>280</v>
      </c>
      <c r="J6" s="16">
        <v>280</v>
      </c>
      <c r="K6" s="16">
        <v>280</v>
      </c>
      <c r="L6" s="16"/>
      <c r="M6" s="16"/>
      <c r="N6" s="16"/>
      <c r="O6" s="31"/>
    </row>
    <row r="7" spans="2:15" x14ac:dyDescent="0.25">
      <c r="B7" s="15" t="s">
        <v>31</v>
      </c>
      <c r="C7" s="16"/>
      <c r="D7" s="16"/>
      <c r="E7" s="16"/>
      <c r="F7" s="16"/>
      <c r="G7" s="16">
        <v>400</v>
      </c>
      <c r="H7" s="16">
        <v>400</v>
      </c>
      <c r="I7" s="16">
        <v>400</v>
      </c>
      <c r="J7" s="16">
        <v>400</v>
      </c>
      <c r="K7" s="16">
        <v>400</v>
      </c>
      <c r="L7" s="16">
        <v>400</v>
      </c>
      <c r="M7" s="16">
        <v>400</v>
      </c>
      <c r="N7" s="16">
        <v>400</v>
      </c>
      <c r="O7" s="31"/>
    </row>
    <row r="8" spans="2:15" x14ac:dyDescent="0.25">
      <c r="B8" s="15" t="s">
        <v>32</v>
      </c>
      <c r="C8" s="16">
        <v>420</v>
      </c>
      <c r="D8" s="16">
        <v>420</v>
      </c>
      <c r="E8" s="16">
        <v>420</v>
      </c>
      <c r="F8" s="16">
        <v>420</v>
      </c>
      <c r="G8" s="16">
        <v>420</v>
      </c>
      <c r="H8" s="16">
        <v>420</v>
      </c>
      <c r="I8" s="16">
        <v>420</v>
      </c>
      <c r="J8" s="16"/>
      <c r="K8" s="16"/>
      <c r="L8" s="16">
        <v>420</v>
      </c>
      <c r="M8" s="16">
        <v>420</v>
      </c>
      <c r="N8" s="16">
        <v>420</v>
      </c>
      <c r="O8" s="31"/>
    </row>
    <row r="9" spans="2:15" x14ac:dyDescent="0.25">
      <c r="B9" s="15" t="s">
        <v>33</v>
      </c>
      <c r="C9" s="16">
        <v>180</v>
      </c>
      <c r="D9" s="16">
        <v>180</v>
      </c>
      <c r="E9" s="16">
        <v>180</v>
      </c>
      <c r="F9" s="16">
        <v>180</v>
      </c>
      <c r="G9" s="16">
        <v>180</v>
      </c>
      <c r="H9" s="16">
        <v>180</v>
      </c>
      <c r="I9" s="16">
        <v>180</v>
      </c>
      <c r="J9" s="16">
        <v>180</v>
      </c>
      <c r="K9" s="16">
        <v>180</v>
      </c>
      <c r="L9" s="16">
        <v>180</v>
      </c>
      <c r="M9" s="16">
        <v>180</v>
      </c>
      <c r="N9" s="16">
        <v>180</v>
      </c>
      <c r="O9" s="31"/>
    </row>
    <row r="10" spans="2:15" x14ac:dyDescent="0.25">
      <c r="B10" s="18" t="s">
        <v>34</v>
      </c>
      <c r="C10" s="16">
        <f>SUM(C6:C9)</f>
        <v>880</v>
      </c>
      <c r="D10" s="16">
        <f t="shared" ref="D10:E10" si="0">SUM(D6:D9)</f>
        <v>880</v>
      </c>
      <c r="E10" s="16">
        <f t="shared" si="0"/>
        <v>880</v>
      </c>
      <c r="F10" s="16">
        <f>SUM(F6:F9)</f>
        <v>880</v>
      </c>
      <c r="G10" s="16">
        <f t="shared" ref="G10:N10" si="1">SUM(G6:G9)</f>
        <v>1280</v>
      </c>
      <c r="H10" s="16">
        <f t="shared" si="1"/>
        <v>1280</v>
      </c>
      <c r="I10" s="16">
        <f t="shared" si="1"/>
        <v>1280</v>
      </c>
      <c r="J10" s="16">
        <f t="shared" si="1"/>
        <v>860</v>
      </c>
      <c r="K10" s="16">
        <f t="shared" si="1"/>
        <v>860</v>
      </c>
      <c r="L10" s="16">
        <f t="shared" si="1"/>
        <v>1000</v>
      </c>
      <c r="M10" s="16">
        <f t="shared" si="1"/>
        <v>1000</v>
      </c>
      <c r="N10" s="16">
        <f t="shared" si="1"/>
        <v>1000</v>
      </c>
      <c r="O10" s="17">
        <f>SUM(C10:N10)</f>
        <v>12080</v>
      </c>
    </row>
    <row r="11" spans="2:15" x14ac:dyDescent="0.25">
      <c r="B11" s="15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</row>
    <row r="12" spans="2:15" x14ac:dyDescent="0.25">
      <c r="B12" s="18" t="s">
        <v>35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</row>
    <row r="13" spans="2:15" x14ac:dyDescent="0.25">
      <c r="B13" s="15" t="s">
        <v>7</v>
      </c>
      <c r="C13" s="16">
        <v>100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31"/>
    </row>
    <row r="14" spans="2:15" x14ac:dyDescent="0.25">
      <c r="B14" s="15" t="s">
        <v>8</v>
      </c>
      <c r="C14" s="16">
        <v>84</v>
      </c>
      <c r="D14" s="16">
        <v>84</v>
      </c>
      <c r="E14" s="16">
        <v>84</v>
      </c>
      <c r="F14" s="16">
        <v>84</v>
      </c>
      <c r="G14" s="16">
        <v>84</v>
      </c>
      <c r="H14" s="16">
        <v>84</v>
      </c>
      <c r="I14" s="16">
        <v>84</v>
      </c>
      <c r="J14" s="16">
        <v>84</v>
      </c>
      <c r="K14" s="16">
        <v>84</v>
      </c>
      <c r="L14" s="16">
        <v>84</v>
      </c>
      <c r="M14" s="16">
        <v>84</v>
      </c>
      <c r="N14" s="16">
        <v>84</v>
      </c>
      <c r="O14" s="31"/>
    </row>
    <row r="15" spans="2:15" x14ac:dyDescent="0.25">
      <c r="B15" s="15" t="s">
        <v>9</v>
      </c>
      <c r="C15" s="16">
        <v>184</v>
      </c>
      <c r="D15" s="16">
        <v>184</v>
      </c>
      <c r="E15" s="16">
        <v>184</v>
      </c>
      <c r="F15" s="16">
        <v>184</v>
      </c>
      <c r="G15" s="16">
        <v>184</v>
      </c>
      <c r="H15" s="16">
        <v>184</v>
      </c>
      <c r="I15" s="16">
        <v>184</v>
      </c>
      <c r="J15" s="16">
        <v>184</v>
      </c>
      <c r="K15" s="16">
        <v>184</v>
      </c>
      <c r="L15" s="16">
        <v>184</v>
      </c>
      <c r="M15" s="16">
        <v>184</v>
      </c>
      <c r="N15" s="16">
        <v>184</v>
      </c>
      <c r="O15" s="31"/>
    </row>
    <row r="16" spans="2:15" x14ac:dyDescent="0.25">
      <c r="B16" s="15" t="s">
        <v>10</v>
      </c>
      <c r="C16" s="16">
        <v>168</v>
      </c>
      <c r="D16" s="16">
        <v>168</v>
      </c>
      <c r="E16" s="16">
        <v>168</v>
      </c>
      <c r="F16" s="16">
        <v>168</v>
      </c>
      <c r="G16" s="16">
        <v>168</v>
      </c>
      <c r="H16" s="16">
        <v>168</v>
      </c>
      <c r="I16" s="16">
        <v>168</v>
      </c>
      <c r="J16" s="16">
        <v>168</v>
      </c>
      <c r="K16" s="16">
        <v>168</v>
      </c>
      <c r="L16" s="16">
        <v>168</v>
      </c>
      <c r="M16" s="16">
        <v>168</v>
      </c>
      <c r="N16" s="16">
        <v>168</v>
      </c>
      <c r="O16" s="31"/>
    </row>
    <row r="17" spans="2:15" x14ac:dyDescent="0.25">
      <c r="B17" s="15" t="s">
        <v>11</v>
      </c>
      <c r="C17" s="16">
        <v>100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31"/>
    </row>
    <row r="18" spans="2:15" x14ac:dyDescent="0.25">
      <c r="B18" s="15" t="s">
        <v>12</v>
      </c>
      <c r="C18" s="16">
        <v>2000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1"/>
    </row>
    <row r="19" spans="2:15" ht="20" thickBot="1" x14ac:dyDescent="0.3">
      <c r="B19" s="21" t="s">
        <v>36</v>
      </c>
      <c r="C19" s="22">
        <f>SUM(C13:C18)</f>
        <v>2636</v>
      </c>
      <c r="D19" s="22">
        <f t="shared" ref="D19:N19" si="2">SUM(D13:D18)</f>
        <v>436</v>
      </c>
      <c r="E19" s="22">
        <f t="shared" si="2"/>
        <v>436</v>
      </c>
      <c r="F19" s="22">
        <f t="shared" si="2"/>
        <v>436</v>
      </c>
      <c r="G19" s="22">
        <f t="shared" si="2"/>
        <v>436</v>
      </c>
      <c r="H19" s="22">
        <f t="shared" si="2"/>
        <v>436</v>
      </c>
      <c r="I19" s="22">
        <f t="shared" si="2"/>
        <v>436</v>
      </c>
      <c r="J19" s="22">
        <f t="shared" si="2"/>
        <v>436</v>
      </c>
      <c r="K19" s="22">
        <f t="shared" si="2"/>
        <v>436</v>
      </c>
      <c r="L19" s="22">
        <f t="shared" si="2"/>
        <v>436</v>
      </c>
      <c r="M19" s="22">
        <f t="shared" si="2"/>
        <v>436</v>
      </c>
      <c r="N19" s="22">
        <f t="shared" si="2"/>
        <v>436</v>
      </c>
      <c r="O19" s="23">
        <f>SUM(C19:N19)</f>
        <v>7432</v>
      </c>
    </row>
    <row r="20" spans="2:15" ht="20" thickBot="1" x14ac:dyDescent="0.3"/>
    <row r="21" spans="2:15" x14ac:dyDescent="0.25">
      <c r="B21" s="24" t="s">
        <v>37</v>
      </c>
      <c r="C21" s="25">
        <f>O10-O19</f>
        <v>4648</v>
      </c>
    </row>
    <row r="22" spans="2:15" x14ac:dyDescent="0.25">
      <c r="B22" s="15" t="s">
        <v>38</v>
      </c>
      <c r="C22" s="26">
        <v>0.12</v>
      </c>
    </row>
    <row r="23" spans="2:15" ht="20" thickBot="1" x14ac:dyDescent="0.3">
      <c r="B23" s="62" t="s">
        <v>39</v>
      </c>
      <c r="C23" s="64">
        <f>C21-C21*C22</f>
        <v>4090.24</v>
      </c>
    </row>
  </sheetData>
  <mergeCells count="1">
    <mergeCell ref="B1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36D8-C3F4-0049-92AE-7D1B7AAD7E26}">
  <dimension ref="B1:O22"/>
  <sheetViews>
    <sheetView workbookViewId="0">
      <selection activeCell="C20" sqref="C20"/>
    </sheetView>
  </sheetViews>
  <sheetFormatPr baseColWidth="10" defaultRowHeight="16" x14ac:dyDescent="0.2"/>
  <cols>
    <col min="1" max="1" width="10.83203125" style="1"/>
    <col min="2" max="2" width="43.83203125" style="1" customWidth="1"/>
    <col min="3" max="3" width="13.1640625" style="1" bestFit="1" customWidth="1"/>
    <col min="4" max="14" width="11.83203125" style="1" bestFit="1" customWidth="1"/>
    <col min="15" max="15" width="14.1640625" style="1" customWidth="1"/>
    <col min="16" max="16384" width="10.83203125" style="1"/>
  </cols>
  <sheetData>
    <row r="1" spans="2:15" x14ac:dyDescent="0.2">
      <c r="B1" s="74" t="s">
        <v>42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2:15" ht="31" customHeight="1" x14ac:dyDescent="0.2"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ht="19" x14ac:dyDescent="0.25">
      <c r="B3" s="15"/>
      <c r="C3" s="32" t="s">
        <v>16</v>
      </c>
      <c r="D3" s="32" t="s">
        <v>17</v>
      </c>
      <c r="E3" s="32" t="s">
        <v>18</v>
      </c>
      <c r="F3" s="32" t="s">
        <v>19</v>
      </c>
      <c r="G3" s="32" t="s">
        <v>20</v>
      </c>
      <c r="H3" s="32" t="s">
        <v>21</v>
      </c>
      <c r="I3" s="32" t="s">
        <v>22</v>
      </c>
      <c r="J3" s="32" t="s">
        <v>23</v>
      </c>
      <c r="K3" s="32" t="s">
        <v>24</v>
      </c>
      <c r="L3" s="32" t="s">
        <v>25</v>
      </c>
      <c r="M3" s="32" t="s">
        <v>26</v>
      </c>
      <c r="N3" s="32" t="s">
        <v>27</v>
      </c>
      <c r="O3" s="33" t="s">
        <v>28</v>
      </c>
    </row>
    <row r="4" spans="2:15" ht="19" x14ac:dyDescent="0.25">
      <c r="B4" s="18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</row>
    <row r="5" spans="2:15" ht="19" x14ac:dyDescent="0.25">
      <c r="B5" s="15" t="s">
        <v>30</v>
      </c>
      <c r="C5" s="16">
        <v>500</v>
      </c>
      <c r="D5" s="16">
        <v>500</v>
      </c>
      <c r="E5" s="16">
        <v>500</v>
      </c>
      <c r="F5" s="16">
        <v>500</v>
      </c>
      <c r="G5" s="16">
        <v>500</v>
      </c>
      <c r="H5" s="16">
        <v>500</v>
      </c>
      <c r="I5" s="16">
        <v>500</v>
      </c>
      <c r="J5" s="16">
        <v>500</v>
      </c>
      <c r="K5" s="16">
        <v>500</v>
      </c>
      <c r="L5" s="16">
        <v>500</v>
      </c>
      <c r="M5" s="16">
        <v>500</v>
      </c>
      <c r="N5" s="16">
        <v>500</v>
      </c>
      <c r="O5" s="33"/>
    </row>
    <row r="6" spans="2:15" ht="19" x14ac:dyDescent="0.25">
      <c r="B6" s="15" t="s">
        <v>31</v>
      </c>
      <c r="C6" s="16">
        <v>800</v>
      </c>
      <c r="D6" s="16">
        <v>800</v>
      </c>
      <c r="E6" s="16">
        <v>800</v>
      </c>
      <c r="F6" s="16">
        <v>800</v>
      </c>
      <c r="G6" s="16">
        <v>800</v>
      </c>
      <c r="H6" s="16">
        <v>800</v>
      </c>
      <c r="I6" s="16">
        <v>800</v>
      </c>
      <c r="J6" s="16">
        <v>800</v>
      </c>
      <c r="K6" s="16">
        <v>800</v>
      </c>
      <c r="L6" s="16">
        <v>800</v>
      </c>
      <c r="M6" s="16">
        <v>800</v>
      </c>
      <c r="N6" s="16">
        <v>800</v>
      </c>
      <c r="O6" s="33"/>
    </row>
    <row r="7" spans="2:15" ht="19" x14ac:dyDescent="0.25">
      <c r="B7" s="15" t="s">
        <v>32</v>
      </c>
      <c r="C7" s="16">
        <v>1000</v>
      </c>
      <c r="D7" s="16">
        <v>1000</v>
      </c>
      <c r="E7" s="16">
        <v>1000</v>
      </c>
      <c r="F7" s="16">
        <v>1000</v>
      </c>
      <c r="G7" s="16">
        <v>1000</v>
      </c>
      <c r="H7" s="16">
        <v>1000</v>
      </c>
      <c r="I7" s="16">
        <v>1000</v>
      </c>
      <c r="J7" s="16">
        <v>1000</v>
      </c>
      <c r="K7" s="16">
        <v>1000</v>
      </c>
      <c r="L7" s="16">
        <v>1000</v>
      </c>
      <c r="M7" s="16">
        <v>1000</v>
      </c>
      <c r="N7" s="16">
        <v>1000</v>
      </c>
      <c r="O7" s="33"/>
    </row>
    <row r="8" spans="2:15" ht="19" x14ac:dyDescent="0.25">
      <c r="B8" s="15" t="s">
        <v>33</v>
      </c>
      <c r="C8" s="16">
        <v>320</v>
      </c>
      <c r="D8" s="16">
        <v>320</v>
      </c>
      <c r="E8" s="16">
        <v>320</v>
      </c>
      <c r="F8" s="16">
        <v>320</v>
      </c>
      <c r="G8" s="16">
        <v>320</v>
      </c>
      <c r="H8" s="16">
        <v>320</v>
      </c>
      <c r="I8" s="16">
        <v>320</v>
      </c>
      <c r="J8" s="16">
        <v>320</v>
      </c>
      <c r="K8" s="16">
        <v>320</v>
      </c>
      <c r="L8" s="16">
        <v>320</v>
      </c>
      <c r="M8" s="16">
        <v>320</v>
      </c>
      <c r="N8" s="16">
        <v>320</v>
      </c>
      <c r="O8" s="33"/>
    </row>
    <row r="9" spans="2:15" ht="19" x14ac:dyDescent="0.25">
      <c r="B9" s="18" t="s">
        <v>34</v>
      </c>
      <c r="C9" s="16">
        <f t="shared" ref="C9:N9" si="0">SUM(C5:C8)</f>
        <v>2620</v>
      </c>
      <c r="D9" s="16">
        <f t="shared" si="0"/>
        <v>2620</v>
      </c>
      <c r="E9" s="16">
        <f t="shared" si="0"/>
        <v>2620</v>
      </c>
      <c r="F9" s="16">
        <f t="shared" si="0"/>
        <v>2620</v>
      </c>
      <c r="G9" s="16">
        <f t="shared" si="0"/>
        <v>2620</v>
      </c>
      <c r="H9" s="16">
        <f t="shared" si="0"/>
        <v>2620</v>
      </c>
      <c r="I9" s="16">
        <f t="shared" si="0"/>
        <v>2620</v>
      </c>
      <c r="J9" s="16">
        <f t="shared" si="0"/>
        <v>2620</v>
      </c>
      <c r="K9" s="16">
        <f t="shared" si="0"/>
        <v>2620</v>
      </c>
      <c r="L9" s="16">
        <f t="shared" si="0"/>
        <v>2620</v>
      </c>
      <c r="M9" s="16">
        <f t="shared" si="0"/>
        <v>2620</v>
      </c>
      <c r="N9" s="16">
        <f t="shared" si="0"/>
        <v>2620</v>
      </c>
      <c r="O9" s="33">
        <f>SUM(C9:N9)</f>
        <v>31440</v>
      </c>
    </row>
    <row r="10" spans="2:15" ht="19" x14ac:dyDescent="0.25">
      <c r="B10" s="15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</row>
    <row r="11" spans="2:15" ht="19" x14ac:dyDescent="0.25">
      <c r="B11" s="18" t="s">
        <v>35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</row>
    <row r="12" spans="2:15" ht="19" x14ac:dyDescent="0.25">
      <c r="B12" s="15" t="s">
        <v>7</v>
      </c>
      <c r="C12" s="16">
        <v>100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/>
    </row>
    <row r="13" spans="2:15" ht="19" x14ac:dyDescent="0.25">
      <c r="B13" s="15" t="s">
        <v>8</v>
      </c>
      <c r="C13" s="16">
        <v>100</v>
      </c>
      <c r="D13" s="16">
        <v>100</v>
      </c>
      <c r="E13" s="16">
        <v>100</v>
      </c>
      <c r="F13" s="16">
        <v>100</v>
      </c>
      <c r="G13" s="16">
        <v>100</v>
      </c>
      <c r="H13" s="16">
        <v>100</v>
      </c>
      <c r="I13" s="16">
        <v>100</v>
      </c>
      <c r="J13" s="16">
        <v>100</v>
      </c>
      <c r="K13" s="16">
        <v>100</v>
      </c>
      <c r="L13" s="16">
        <v>100</v>
      </c>
      <c r="M13" s="16">
        <v>100</v>
      </c>
      <c r="N13" s="16">
        <v>100</v>
      </c>
      <c r="O13" s="33"/>
    </row>
    <row r="14" spans="2:15" ht="19" x14ac:dyDescent="0.25">
      <c r="B14" s="15" t="s">
        <v>9</v>
      </c>
      <c r="C14" s="16">
        <v>200</v>
      </c>
      <c r="D14" s="16">
        <v>200</v>
      </c>
      <c r="E14" s="16">
        <v>200</v>
      </c>
      <c r="F14" s="16">
        <v>200</v>
      </c>
      <c r="G14" s="16">
        <v>200</v>
      </c>
      <c r="H14" s="16">
        <v>200</v>
      </c>
      <c r="I14" s="16">
        <v>200</v>
      </c>
      <c r="J14" s="16">
        <v>200</v>
      </c>
      <c r="K14" s="16">
        <v>200</v>
      </c>
      <c r="L14" s="16">
        <v>200</v>
      </c>
      <c r="M14" s="16">
        <v>200</v>
      </c>
      <c r="N14" s="16">
        <v>200</v>
      </c>
      <c r="O14" s="33"/>
    </row>
    <row r="15" spans="2:15" ht="19" x14ac:dyDescent="0.25">
      <c r="B15" s="15" t="s">
        <v>10</v>
      </c>
      <c r="C15" s="16">
        <v>180</v>
      </c>
      <c r="D15" s="16">
        <v>180</v>
      </c>
      <c r="E15" s="16">
        <v>180</v>
      </c>
      <c r="F15" s="16">
        <v>180</v>
      </c>
      <c r="G15" s="16">
        <v>180</v>
      </c>
      <c r="H15" s="16">
        <v>180</v>
      </c>
      <c r="I15" s="16">
        <v>180</v>
      </c>
      <c r="J15" s="16">
        <v>180</v>
      </c>
      <c r="K15" s="16">
        <v>180</v>
      </c>
      <c r="L15" s="16">
        <v>180</v>
      </c>
      <c r="M15" s="16">
        <v>180</v>
      </c>
      <c r="N15" s="16">
        <v>180</v>
      </c>
      <c r="O15" s="33"/>
    </row>
    <row r="16" spans="2:15" ht="19" x14ac:dyDescent="0.25">
      <c r="B16" s="15" t="s">
        <v>11</v>
      </c>
      <c r="C16" s="16">
        <v>100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33"/>
    </row>
    <row r="17" spans="2:15" ht="19" x14ac:dyDescent="0.25">
      <c r="B17" s="15" t="s">
        <v>12</v>
      </c>
      <c r="C17" s="16">
        <v>2000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33"/>
    </row>
    <row r="18" spans="2:15" ht="20" thickBot="1" x14ac:dyDescent="0.3">
      <c r="B18" s="34" t="s">
        <v>36</v>
      </c>
      <c r="C18" s="35">
        <f>SUM(C12:C17)</f>
        <v>2680</v>
      </c>
      <c r="D18" s="35">
        <f t="shared" ref="D18:N18" si="1">SUM(D12:D17)</f>
        <v>480</v>
      </c>
      <c r="E18" s="35">
        <f t="shared" si="1"/>
        <v>480</v>
      </c>
      <c r="F18" s="35">
        <f t="shared" si="1"/>
        <v>480</v>
      </c>
      <c r="G18" s="35">
        <f t="shared" si="1"/>
        <v>480</v>
      </c>
      <c r="H18" s="35">
        <f t="shared" si="1"/>
        <v>480</v>
      </c>
      <c r="I18" s="35">
        <f t="shared" si="1"/>
        <v>480</v>
      </c>
      <c r="J18" s="35">
        <f t="shared" si="1"/>
        <v>480</v>
      </c>
      <c r="K18" s="35">
        <f t="shared" si="1"/>
        <v>480</v>
      </c>
      <c r="L18" s="35">
        <f t="shared" si="1"/>
        <v>480</v>
      </c>
      <c r="M18" s="35">
        <f t="shared" si="1"/>
        <v>480</v>
      </c>
      <c r="N18" s="35">
        <f t="shared" si="1"/>
        <v>480</v>
      </c>
      <c r="O18" s="36">
        <f>SUM(C18:N18)</f>
        <v>7960</v>
      </c>
    </row>
    <row r="19" spans="2:15" ht="17" thickBot="1" x14ac:dyDescent="0.25"/>
    <row r="20" spans="2:15" ht="19" x14ac:dyDescent="0.25">
      <c r="B20" s="24" t="s">
        <v>37</v>
      </c>
      <c r="C20" s="37">
        <f>O9-O18</f>
        <v>23480</v>
      </c>
    </row>
    <row r="21" spans="2:15" ht="19" x14ac:dyDescent="0.25">
      <c r="B21" s="15" t="s">
        <v>38</v>
      </c>
      <c r="C21" s="38">
        <v>0.12</v>
      </c>
    </row>
    <row r="22" spans="2:15" ht="20" thickBot="1" x14ac:dyDescent="0.3">
      <c r="B22" s="62" t="s">
        <v>39</v>
      </c>
      <c r="C22" s="63">
        <f>C20-C20*C21</f>
        <v>20662.400000000001</v>
      </c>
    </row>
  </sheetData>
  <mergeCells count="1">
    <mergeCell ref="B1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30B1-3E69-DB42-9C77-5E842F9956EB}">
  <dimension ref="A1:N36"/>
  <sheetViews>
    <sheetView topLeftCell="A5" zoomScale="88" zoomScaleNormal="88" workbookViewId="0">
      <selection activeCell="B28" sqref="B28"/>
    </sheetView>
  </sheetViews>
  <sheetFormatPr baseColWidth="10" defaultColWidth="34.83203125" defaultRowHeight="19" x14ac:dyDescent="0.25"/>
  <cols>
    <col min="1" max="1" width="34.83203125" style="4"/>
    <col min="2" max="3" width="13.1640625" style="4" customWidth="1"/>
    <col min="4" max="4" width="13.33203125" style="4" customWidth="1"/>
    <col min="5" max="5" width="13.5" style="4" customWidth="1"/>
    <col min="6" max="6" width="13.6640625" style="4" customWidth="1"/>
    <col min="7" max="7" width="13.5" style="4" customWidth="1"/>
    <col min="8" max="8" width="13.83203125" style="4" customWidth="1"/>
    <col min="9" max="10" width="13.33203125" style="4" customWidth="1"/>
    <col min="11" max="12" width="13" style="4" customWidth="1"/>
    <col min="13" max="13" width="14.5" style="4" customWidth="1"/>
    <col min="14" max="14" width="16.33203125" style="4" customWidth="1"/>
    <col min="15" max="16384" width="34.83203125" style="4"/>
  </cols>
  <sheetData>
    <row r="1" spans="1:14" x14ac:dyDescent="0.25">
      <c r="A1" s="65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5"/>
    </row>
    <row r="2" spans="1:14" x14ac:dyDescent="0.25">
      <c r="A2" s="15"/>
      <c r="B2" s="42" t="s">
        <v>16</v>
      </c>
      <c r="C2" s="42" t="s">
        <v>17</v>
      </c>
      <c r="D2" s="42" t="s">
        <v>18</v>
      </c>
      <c r="E2" s="42" t="s">
        <v>19</v>
      </c>
      <c r="F2" s="42" t="s">
        <v>20</v>
      </c>
      <c r="G2" s="42" t="s">
        <v>21</v>
      </c>
      <c r="H2" s="42" t="s">
        <v>22</v>
      </c>
      <c r="I2" s="42" t="s">
        <v>23</v>
      </c>
      <c r="J2" s="42" t="s">
        <v>24</v>
      </c>
      <c r="K2" s="42" t="s">
        <v>25</v>
      </c>
      <c r="L2" s="42" t="s">
        <v>26</v>
      </c>
      <c r="M2" s="42" t="s">
        <v>27</v>
      </c>
      <c r="N2" s="17"/>
    </row>
    <row r="3" spans="1:14" x14ac:dyDescent="0.25">
      <c r="A3" s="18" t="s">
        <v>44</v>
      </c>
      <c r="B3" s="16">
        <v>0</v>
      </c>
      <c r="C3" s="16">
        <f>B3+B7</f>
        <v>700</v>
      </c>
      <c r="D3" s="16">
        <f t="shared" ref="D3:M3" si="0">C3+C7</f>
        <v>1450</v>
      </c>
      <c r="E3" s="16">
        <f t="shared" si="0"/>
        <v>2200</v>
      </c>
      <c r="F3" s="16">
        <f t="shared" si="0"/>
        <v>3300</v>
      </c>
      <c r="G3" s="16">
        <f t="shared" si="0"/>
        <v>4400</v>
      </c>
      <c r="H3" s="16">
        <f t="shared" si="0"/>
        <v>4680</v>
      </c>
      <c r="I3" s="16">
        <f t="shared" si="0"/>
        <v>4960</v>
      </c>
      <c r="J3" s="16">
        <f t="shared" si="0"/>
        <v>5240</v>
      </c>
      <c r="K3" s="16">
        <f t="shared" si="0"/>
        <v>5520</v>
      </c>
      <c r="L3" s="16">
        <f t="shared" si="0"/>
        <v>6270</v>
      </c>
      <c r="M3" s="16">
        <f t="shared" si="0"/>
        <v>7170</v>
      </c>
      <c r="N3" s="16"/>
    </row>
    <row r="4" spans="1:14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4" x14ac:dyDescent="0.25">
      <c r="A5" s="18" t="s">
        <v>45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</row>
    <row r="6" spans="1:14" x14ac:dyDescent="0.25">
      <c r="A6" s="15" t="s">
        <v>15</v>
      </c>
      <c r="B6" s="16">
        <v>8200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>
        <v>8200</v>
      </c>
    </row>
    <row r="7" spans="1:14" x14ac:dyDescent="0.25">
      <c r="A7" s="15" t="s">
        <v>46</v>
      </c>
      <c r="B7" s="16">
        <v>700</v>
      </c>
      <c r="C7" s="16">
        <v>750</v>
      </c>
      <c r="D7" s="16">
        <v>750</v>
      </c>
      <c r="E7" s="16">
        <v>1100</v>
      </c>
      <c r="F7" s="16">
        <v>1100</v>
      </c>
      <c r="G7" s="16">
        <v>280</v>
      </c>
      <c r="H7" s="16">
        <v>280</v>
      </c>
      <c r="I7" s="16">
        <v>280</v>
      </c>
      <c r="J7" s="16">
        <v>280</v>
      </c>
      <c r="K7" s="16">
        <v>750</v>
      </c>
      <c r="L7" s="16">
        <v>900</v>
      </c>
      <c r="M7" s="16">
        <v>900</v>
      </c>
      <c r="N7" s="17">
        <f>SUM(B7:M7)</f>
        <v>8070</v>
      </c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x14ac:dyDescent="0.25">
      <c r="A9" s="44" t="s">
        <v>47</v>
      </c>
      <c r="B9" s="16">
        <f>SUM(B6:B8)</f>
        <v>8900</v>
      </c>
      <c r="C9" s="16">
        <f t="shared" ref="C9:M9" si="1">SUM(C6:C8)</f>
        <v>750</v>
      </c>
      <c r="D9" s="16">
        <f t="shared" si="1"/>
        <v>750</v>
      </c>
      <c r="E9" s="16">
        <f t="shared" si="1"/>
        <v>1100</v>
      </c>
      <c r="F9" s="16">
        <f t="shared" si="1"/>
        <v>1100</v>
      </c>
      <c r="G9" s="16">
        <f t="shared" si="1"/>
        <v>280</v>
      </c>
      <c r="H9" s="16">
        <f t="shared" si="1"/>
        <v>280</v>
      </c>
      <c r="I9" s="16">
        <f t="shared" si="1"/>
        <v>280</v>
      </c>
      <c r="J9" s="16">
        <f t="shared" si="1"/>
        <v>280</v>
      </c>
      <c r="K9" s="16">
        <f t="shared" si="1"/>
        <v>750</v>
      </c>
      <c r="L9" s="16">
        <f t="shared" si="1"/>
        <v>900</v>
      </c>
      <c r="M9" s="16">
        <f t="shared" si="1"/>
        <v>900</v>
      </c>
      <c r="N9" s="17"/>
    </row>
    <row r="10" spans="1:14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4" x14ac:dyDescent="0.25">
      <c r="A11" s="18" t="s">
        <v>48</v>
      </c>
      <c r="B11" s="16">
        <f>SUM(B3+B9)</f>
        <v>8900</v>
      </c>
      <c r="C11" s="16">
        <f>SUM(C3+C9)</f>
        <v>1450</v>
      </c>
      <c r="D11" s="16">
        <f t="shared" ref="D11:M11" si="2">SUM(D3+D9)</f>
        <v>2200</v>
      </c>
      <c r="E11" s="16">
        <f t="shared" si="2"/>
        <v>3300</v>
      </c>
      <c r="F11" s="16">
        <f t="shared" si="2"/>
        <v>4400</v>
      </c>
      <c r="G11" s="16">
        <f t="shared" si="2"/>
        <v>4680</v>
      </c>
      <c r="H11" s="16">
        <f t="shared" si="2"/>
        <v>4960</v>
      </c>
      <c r="I11" s="16">
        <f t="shared" si="2"/>
        <v>5240</v>
      </c>
      <c r="J11" s="16">
        <f t="shared" si="2"/>
        <v>5520</v>
      </c>
      <c r="K11" s="16">
        <f t="shared" si="2"/>
        <v>6270</v>
      </c>
      <c r="L11" s="16">
        <f t="shared" si="2"/>
        <v>7170</v>
      </c>
      <c r="M11" s="16">
        <f t="shared" si="2"/>
        <v>8070</v>
      </c>
      <c r="N11" s="17"/>
    </row>
    <row r="12" spans="1:14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x14ac:dyDescent="0.25">
      <c r="A13" s="18" t="s">
        <v>49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x14ac:dyDescent="0.25">
      <c r="A14" s="44" t="s">
        <v>50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x14ac:dyDescent="0.25">
      <c r="A15" s="15" t="s">
        <v>7</v>
      </c>
      <c r="B15" s="16">
        <v>100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7"/>
    </row>
    <row r="16" spans="1:14" x14ac:dyDescent="0.25">
      <c r="A16" s="15" t="s">
        <v>8</v>
      </c>
      <c r="B16" s="16">
        <v>42</v>
      </c>
      <c r="C16" s="16">
        <v>42</v>
      </c>
      <c r="D16" s="16">
        <v>42</v>
      </c>
      <c r="E16" s="16">
        <v>42</v>
      </c>
      <c r="F16" s="16">
        <v>42</v>
      </c>
      <c r="G16" s="16">
        <v>42</v>
      </c>
      <c r="H16" s="16">
        <v>42</v>
      </c>
      <c r="I16" s="16">
        <v>42</v>
      </c>
      <c r="J16" s="16">
        <v>42</v>
      </c>
      <c r="K16" s="16">
        <v>42</v>
      </c>
      <c r="L16" s="16">
        <v>42</v>
      </c>
      <c r="M16" s="16">
        <v>42</v>
      </c>
      <c r="N16" s="17"/>
    </row>
    <row r="17" spans="1:14" x14ac:dyDescent="0.25">
      <c r="A17" s="15" t="s">
        <v>9</v>
      </c>
      <c r="B17" s="16">
        <v>92</v>
      </c>
      <c r="C17" s="16">
        <v>92</v>
      </c>
      <c r="D17" s="16">
        <v>92</v>
      </c>
      <c r="E17" s="16">
        <v>92</v>
      </c>
      <c r="F17" s="16">
        <v>92</v>
      </c>
      <c r="G17" s="16">
        <v>92</v>
      </c>
      <c r="H17" s="16">
        <v>92</v>
      </c>
      <c r="I17" s="16">
        <v>92</v>
      </c>
      <c r="J17" s="16">
        <v>92</v>
      </c>
      <c r="K17" s="16">
        <v>92</v>
      </c>
      <c r="L17" s="16">
        <v>92</v>
      </c>
      <c r="M17" s="16">
        <v>92</v>
      </c>
      <c r="N17" s="17"/>
    </row>
    <row r="18" spans="1:14" x14ac:dyDescent="0.25">
      <c r="A18" s="15" t="s">
        <v>10</v>
      </c>
      <c r="B18" s="16">
        <v>84</v>
      </c>
      <c r="C18" s="16">
        <v>84</v>
      </c>
      <c r="D18" s="16">
        <v>84</v>
      </c>
      <c r="E18" s="16">
        <v>84</v>
      </c>
      <c r="F18" s="16">
        <v>84</v>
      </c>
      <c r="G18" s="16">
        <v>84</v>
      </c>
      <c r="H18" s="16">
        <v>84</v>
      </c>
      <c r="I18" s="16">
        <v>84</v>
      </c>
      <c r="J18" s="16">
        <v>84</v>
      </c>
      <c r="K18" s="16">
        <v>84</v>
      </c>
      <c r="L18" s="16">
        <v>84</v>
      </c>
      <c r="M18" s="16">
        <v>84</v>
      </c>
      <c r="N18" s="17"/>
    </row>
    <row r="19" spans="1:14" x14ac:dyDescent="0.25">
      <c r="A19" s="15" t="s">
        <v>11</v>
      </c>
      <c r="B19" s="16">
        <v>100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7"/>
    </row>
    <row r="20" spans="1:14" x14ac:dyDescent="0.25">
      <c r="A20" s="15" t="s">
        <v>12</v>
      </c>
      <c r="B20" s="16">
        <v>167</v>
      </c>
      <c r="C20" s="16">
        <v>167</v>
      </c>
      <c r="D20" s="16">
        <v>167</v>
      </c>
      <c r="E20" s="16">
        <v>167</v>
      </c>
      <c r="F20" s="16">
        <v>167</v>
      </c>
      <c r="G20" s="16">
        <v>167</v>
      </c>
      <c r="H20" s="16">
        <v>167</v>
      </c>
      <c r="I20" s="16">
        <v>167</v>
      </c>
      <c r="J20" s="16">
        <v>167</v>
      </c>
      <c r="K20" s="16">
        <v>167</v>
      </c>
      <c r="L20" s="16">
        <v>167</v>
      </c>
      <c r="M20" s="16">
        <v>167</v>
      </c>
      <c r="N20" s="17"/>
    </row>
    <row r="21" spans="1:14" x14ac:dyDescent="0.25">
      <c r="A21" s="45" t="s">
        <v>51</v>
      </c>
      <c r="B21" s="16">
        <f t="shared" ref="B21:M23" si="3">SUM(B15:B20)</f>
        <v>585</v>
      </c>
      <c r="C21" s="16">
        <f t="shared" si="3"/>
        <v>385</v>
      </c>
      <c r="D21" s="16">
        <f t="shared" si="3"/>
        <v>385</v>
      </c>
      <c r="E21" s="16">
        <f t="shared" si="3"/>
        <v>385</v>
      </c>
      <c r="F21" s="16">
        <f t="shared" si="3"/>
        <v>385</v>
      </c>
      <c r="G21" s="16">
        <f t="shared" si="3"/>
        <v>385</v>
      </c>
      <c r="H21" s="16">
        <f t="shared" si="3"/>
        <v>385</v>
      </c>
      <c r="I21" s="16">
        <f t="shared" si="3"/>
        <v>385</v>
      </c>
      <c r="J21" s="16">
        <f t="shared" si="3"/>
        <v>385</v>
      </c>
      <c r="K21" s="16">
        <f t="shared" si="3"/>
        <v>385</v>
      </c>
      <c r="L21" s="16">
        <f t="shared" si="3"/>
        <v>385</v>
      </c>
      <c r="M21" s="16">
        <f t="shared" si="3"/>
        <v>385</v>
      </c>
      <c r="N21" s="17"/>
    </row>
    <row r="22" spans="1:14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</row>
    <row r="23" spans="1:14" x14ac:dyDescent="0.25">
      <c r="A23" s="18" t="s">
        <v>52</v>
      </c>
      <c r="B23" s="16">
        <f>B21</f>
        <v>585</v>
      </c>
      <c r="C23" s="16">
        <f t="shared" ref="C23:M23" si="4">C21</f>
        <v>385</v>
      </c>
      <c r="D23" s="16">
        <f t="shared" si="4"/>
        <v>385</v>
      </c>
      <c r="E23" s="16">
        <f t="shared" si="4"/>
        <v>385</v>
      </c>
      <c r="F23" s="16">
        <f t="shared" si="4"/>
        <v>385</v>
      </c>
      <c r="G23" s="16">
        <f t="shared" si="4"/>
        <v>385</v>
      </c>
      <c r="H23" s="16">
        <f t="shared" si="4"/>
        <v>385</v>
      </c>
      <c r="I23" s="16">
        <f t="shared" si="4"/>
        <v>385</v>
      </c>
      <c r="J23" s="16">
        <f t="shared" si="4"/>
        <v>385</v>
      </c>
      <c r="K23" s="16">
        <f t="shared" si="4"/>
        <v>385</v>
      </c>
      <c r="L23" s="16">
        <f t="shared" si="4"/>
        <v>385</v>
      </c>
      <c r="M23" s="16">
        <f t="shared" si="4"/>
        <v>385</v>
      </c>
      <c r="N23" s="17">
        <f>SUM(B23:M23)</f>
        <v>4820</v>
      </c>
    </row>
    <row r="24" spans="1:14" x14ac:dyDescent="0.25">
      <c r="A24" s="18"/>
      <c r="B24" s="16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</row>
    <row r="25" spans="1:14" x14ac:dyDescent="0.25">
      <c r="A25" s="15" t="s">
        <v>53</v>
      </c>
      <c r="B25" s="16">
        <f>B11</f>
        <v>8900</v>
      </c>
      <c r="C25" s="16">
        <f t="shared" ref="C25:M25" si="5">C11</f>
        <v>1450</v>
      </c>
      <c r="D25" s="16">
        <f t="shared" si="5"/>
        <v>2200</v>
      </c>
      <c r="E25" s="16">
        <f t="shared" si="5"/>
        <v>3300</v>
      </c>
      <c r="F25" s="16">
        <f t="shared" si="5"/>
        <v>4400</v>
      </c>
      <c r="G25" s="16">
        <f t="shared" si="5"/>
        <v>4680</v>
      </c>
      <c r="H25" s="16">
        <f t="shared" si="5"/>
        <v>4960</v>
      </c>
      <c r="I25" s="16">
        <f t="shared" si="5"/>
        <v>5240</v>
      </c>
      <c r="J25" s="16">
        <f t="shared" si="5"/>
        <v>5520</v>
      </c>
      <c r="K25" s="16">
        <f t="shared" si="5"/>
        <v>6270</v>
      </c>
      <c r="L25" s="16">
        <f t="shared" si="5"/>
        <v>7170</v>
      </c>
      <c r="M25" s="16">
        <f t="shared" si="5"/>
        <v>8070</v>
      </c>
      <c r="N25" s="31"/>
    </row>
    <row r="26" spans="1:14" x14ac:dyDescent="0.25">
      <c r="A26" s="15" t="s">
        <v>52</v>
      </c>
      <c r="B26" s="16">
        <f>B21</f>
        <v>585</v>
      </c>
      <c r="C26" s="16">
        <f t="shared" ref="C26:M26" si="6">C21</f>
        <v>385</v>
      </c>
      <c r="D26" s="16">
        <f t="shared" si="6"/>
        <v>385</v>
      </c>
      <c r="E26" s="16">
        <f t="shared" si="6"/>
        <v>385</v>
      </c>
      <c r="F26" s="16">
        <f t="shared" si="6"/>
        <v>385</v>
      </c>
      <c r="G26" s="16">
        <f t="shared" si="6"/>
        <v>385</v>
      </c>
      <c r="H26" s="16">
        <f t="shared" si="6"/>
        <v>385</v>
      </c>
      <c r="I26" s="16">
        <f t="shared" si="6"/>
        <v>385</v>
      </c>
      <c r="J26" s="16">
        <f t="shared" si="6"/>
        <v>385</v>
      </c>
      <c r="K26" s="16">
        <f t="shared" si="6"/>
        <v>385</v>
      </c>
      <c r="L26" s="16">
        <f t="shared" si="6"/>
        <v>385</v>
      </c>
      <c r="M26" s="16">
        <f t="shared" si="6"/>
        <v>385</v>
      </c>
      <c r="N26" s="17"/>
    </row>
    <row r="27" spans="1:14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</row>
    <row r="28" spans="1:14" x14ac:dyDescent="0.25">
      <c r="A28" s="18" t="s">
        <v>54</v>
      </c>
      <c r="B28" s="16">
        <f>B25-B26</f>
        <v>8315</v>
      </c>
      <c r="C28" s="16">
        <f t="shared" ref="C28:M28" si="7">C25-C26</f>
        <v>1065</v>
      </c>
      <c r="D28" s="16">
        <f t="shared" si="7"/>
        <v>1815</v>
      </c>
      <c r="E28" s="16">
        <f t="shared" si="7"/>
        <v>2915</v>
      </c>
      <c r="F28" s="16">
        <f t="shared" si="7"/>
        <v>4015</v>
      </c>
      <c r="G28" s="16">
        <f t="shared" si="7"/>
        <v>4295</v>
      </c>
      <c r="H28" s="16">
        <f t="shared" si="7"/>
        <v>4575</v>
      </c>
      <c r="I28" s="16">
        <f t="shared" si="7"/>
        <v>4855</v>
      </c>
      <c r="J28" s="16">
        <f t="shared" si="7"/>
        <v>5135</v>
      </c>
      <c r="K28" s="16">
        <f t="shared" si="7"/>
        <v>5885</v>
      </c>
      <c r="L28" s="16">
        <f t="shared" si="7"/>
        <v>6785</v>
      </c>
      <c r="M28" s="16">
        <f t="shared" si="7"/>
        <v>7685</v>
      </c>
      <c r="N28" s="17"/>
    </row>
    <row r="29" spans="1:14" x14ac:dyDescent="0.25">
      <c r="A29" s="15" t="s">
        <v>55</v>
      </c>
      <c r="B29" s="16">
        <v>8200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7"/>
    </row>
    <row r="30" spans="1:14" ht="20" thickBot="1" x14ac:dyDescent="0.3">
      <c r="A30" s="21" t="s">
        <v>56</v>
      </c>
      <c r="B30" s="22">
        <f>B28-B29</f>
        <v>115</v>
      </c>
      <c r="C30" s="22">
        <f t="shared" ref="C30:M30" si="8">C28-C29</f>
        <v>1065</v>
      </c>
      <c r="D30" s="22">
        <f t="shared" si="8"/>
        <v>1815</v>
      </c>
      <c r="E30" s="22">
        <f t="shared" si="8"/>
        <v>2915</v>
      </c>
      <c r="F30" s="22">
        <f t="shared" si="8"/>
        <v>4015</v>
      </c>
      <c r="G30" s="22">
        <f t="shared" si="8"/>
        <v>4295</v>
      </c>
      <c r="H30" s="22">
        <f t="shared" si="8"/>
        <v>4575</v>
      </c>
      <c r="I30" s="22">
        <f t="shared" si="8"/>
        <v>4855</v>
      </c>
      <c r="J30" s="22">
        <f t="shared" si="8"/>
        <v>5135</v>
      </c>
      <c r="K30" s="22">
        <f t="shared" si="8"/>
        <v>5885</v>
      </c>
      <c r="L30" s="22">
        <f t="shared" si="8"/>
        <v>6785</v>
      </c>
      <c r="M30" s="46">
        <f t="shared" si="8"/>
        <v>7685</v>
      </c>
      <c r="N30" s="23"/>
    </row>
    <row r="31" spans="1:14" x14ac:dyDescent="0.2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" thickBot="1" x14ac:dyDescent="0.3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27" t="s">
        <v>57</v>
      </c>
      <c r="B34" s="47">
        <f>N7-N23</f>
        <v>3250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15" t="s">
        <v>58</v>
      </c>
      <c r="B35" s="48">
        <v>0.12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20" thickBot="1" x14ac:dyDescent="0.3">
      <c r="A36" s="60" t="s">
        <v>59</v>
      </c>
      <c r="B36" s="61">
        <f>B34-(B34*B35)</f>
        <v>2860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8F39C-9421-CA4E-AD8D-1E04E688CBAF}">
  <dimension ref="A1:N36"/>
  <sheetViews>
    <sheetView topLeftCell="A8" zoomScale="90" zoomScaleNormal="90" workbookViewId="0">
      <selection activeCell="B34" sqref="B34"/>
    </sheetView>
  </sheetViews>
  <sheetFormatPr baseColWidth="10" defaultRowHeight="16" x14ac:dyDescent="0.2"/>
  <cols>
    <col min="1" max="1" width="33.6640625" customWidth="1"/>
    <col min="2" max="2" width="14.83203125" customWidth="1"/>
    <col min="3" max="3" width="15.33203125" customWidth="1"/>
    <col min="4" max="4" width="16" customWidth="1"/>
    <col min="5" max="5" width="16.1640625" customWidth="1"/>
    <col min="6" max="6" width="15.5" customWidth="1"/>
    <col min="7" max="8" width="17.5" customWidth="1"/>
    <col min="9" max="9" width="17.33203125" customWidth="1"/>
    <col min="10" max="10" width="19.83203125" customWidth="1"/>
    <col min="11" max="12" width="18.6640625" customWidth="1"/>
    <col min="13" max="13" width="21" customWidth="1"/>
    <col min="14" max="14" width="16.5" customWidth="1"/>
  </cols>
  <sheetData>
    <row r="1" spans="1:14" ht="19" x14ac:dyDescent="0.25">
      <c r="A1" s="65" t="s">
        <v>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5"/>
    </row>
    <row r="2" spans="1:14" ht="19" x14ac:dyDescent="0.25">
      <c r="A2" s="15"/>
      <c r="B2" s="42" t="s">
        <v>16</v>
      </c>
      <c r="C2" s="42" t="s">
        <v>17</v>
      </c>
      <c r="D2" s="42" t="s">
        <v>18</v>
      </c>
      <c r="E2" s="42" t="s">
        <v>19</v>
      </c>
      <c r="F2" s="42" t="s">
        <v>20</v>
      </c>
      <c r="G2" s="42" t="s">
        <v>21</v>
      </c>
      <c r="H2" s="42" t="s">
        <v>22</v>
      </c>
      <c r="I2" s="42" t="s">
        <v>23</v>
      </c>
      <c r="J2" s="42" t="s">
        <v>24</v>
      </c>
      <c r="K2" s="42" t="s">
        <v>25</v>
      </c>
      <c r="L2" s="42" t="s">
        <v>26</v>
      </c>
      <c r="M2" s="42" t="s">
        <v>27</v>
      </c>
      <c r="N2" s="17"/>
    </row>
    <row r="3" spans="1:14" ht="19" x14ac:dyDescent="0.25">
      <c r="A3" s="18" t="s">
        <v>44</v>
      </c>
      <c r="B3" s="16">
        <v>3250</v>
      </c>
      <c r="C3" s="16">
        <f>B3+B7</f>
        <v>4130</v>
      </c>
      <c r="D3" s="16">
        <f t="shared" ref="D3:M3" si="0">C3+C7</f>
        <v>5010</v>
      </c>
      <c r="E3" s="16">
        <f t="shared" si="0"/>
        <v>5890</v>
      </c>
      <c r="F3" s="16">
        <f t="shared" si="0"/>
        <v>6770</v>
      </c>
      <c r="G3" s="16">
        <f t="shared" si="0"/>
        <v>8050</v>
      </c>
      <c r="H3" s="16">
        <f t="shared" si="0"/>
        <v>9330</v>
      </c>
      <c r="I3" s="16">
        <f t="shared" si="0"/>
        <v>10610</v>
      </c>
      <c r="J3" s="16">
        <f t="shared" si="0"/>
        <v>11470</v>
      </c>
      <c r="K3" s="16">
        <f t="shared" si="0"/>
        <v>12330</v>
      </c>
      <c r="L3" s="16">
        <f t="shared" si="0"/>
        <v>13330</v>
      </c>
      <c r="M3" s="16">
        <f t="shared" si="0"/>
        <v>14330</v>
      </c>
      <c r="N3" s="17"/>
    </row>
    <row r="4" spans="1:14" ht="19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4" ht="19" x14ac:dyDescent="0.25">
      <c r="A5" s="18" t="s">
        <v>45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</row>
    <row r="6" spans="1:14" ht="19" x14ac:dyDescent="0.25">
      <c r="A6" s="15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7"/>
    </row>
    <row r="7" spans="1:14" ht="19" x14ac:dyDescent="0.25">
      <c r="A7" s="15" t="s">
        <v>46</v>
      </c>
      <c r="B7" s="16">
        <v>880</v>
      </c>
      <c r="C7" s="16">
        <v>880</v>
      </c>
      <c r="D7" s="16">
        <v>880</v>
      </c>
      <c r="E7" s="16">
        <v>880</v>
      </c>
      <c r="F7" s="16">
        <v>1280</v>
      </c>
      <c r="G7" s="16">
        <v>1280</v>
      </c>
      <c r="H7" s="16">
        <v>1280</v>
      </c>
      <c r="I7" s="16">
        <v>860</v>
      </c>
      <c r="J7" s="16">
        <v>860</v>
      </c>
      <c r="K7" s="16">
        <v>1000</v>
      </c>
      <c r="L7" s="16">
        <v>1000</v>
      </c>
      <c r="M7" s="16">
        <v>1000</v>
      </c>
      <c r="N7" s="17">
        <f>SUM(B7:M7)</f>
        <v>12080</v>
      </c>
    </row>
    <row r="8" spans="1:14" ht="19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19" x14ac:dyDescent="0.25">
      <c r="A9" s="44" t="s">
        <v>47</v>
      </c>
      <c r="B9" s="16">
        <f>SUM(B3+B7)</f>
        <v>4130</v>
      </c>
      <c r="C9" s="16">
        <f t="shared" ref="C9:M9" si="1">SUM(C3+C7)</f>
        <v>5010</v>
      </c>
      <c r="D9" s="16">
        <f t="shared" si="1"/>
        <v>5890</v>
      </c>
      <c r="E9" s="16">
        <f t="shared" si="1"/>
        <v>6770</v>
      </c>
      <c r="F9" s="16">
        <f t="shared" si="1"/>
        <v>8050</v>
      </c>
      <c r="G9" s="16">
        <f t="shared" si="1"/>
        <v>9330</v>
      </c>
      <c r="H9" s="16">
        <f t="shared" si="1"/>
        <v>10610</v>
      </c>
      <c r="I9" s="16">
        <f t="shared" si="1"/>
        <v>11470</v>
      </c>
      <c r="J9" s="16">
        <f>SUM(J3+J7)</f>
        <v>12330</v>
      </c>
      <c r="K9" s="16">
        <f>SUM(K3+K7)</f>
        <v>13330</v>
      </c>
      <c r="L9" s="16">
        <f t="shared" si="1"/>
        <v>14330</v>
      </c>
      <c r="M9" s="16">
        <f t="shared" si="1"/>
        <v>15330</v>
      </c>
      <c r="N9" s="17"/>
    </row>
    <row r="10" spans="1:14" ht="19" x14ac:dyDescent="0.25">
      <c r="A10" s="15"/>
      <c r="B10" s="16"/>
      <c r="C10" s="16" t="s">
        <v>61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4" ht="19" x14ac:dyDescent="0.25">
      <c r="A11" s="18" t="s">
        <v>48</v>
      </c>
      <c r="B11" s="16">
        <f>SUM(B3+B9)</f>
        <v>7380</v>
      </c>
      <c r="C11" s="16">
        <f>SUM(C3+C9)</f>
        <v>9140</v>
      </c>
      <c r="D11" s="16">
        <f t="shared" ref="D11:M11" si="2">SUM(D3,D9)</f>
        <v>10900</v>
      </c>
      <c r="E11" s="16">
        <f t="shared" si="2"/>
        <v>12660</v>
      </c>
      <c r="F11" s="16">
        <f t="shared" si="2"/>
        <v>14820</v>
      </c>
      <c r="G11" s="16">
        <f t="shared" si="2"/>
        <v>17380</v>
      </c>
      <c r="H11" s="16">
        <f t="shared" si="2"/>
        <v>19940</v>
      </c>
      <c r="I11" s="16">
        <f t="shared" si="2"/>
        <v>22080</v>
      </c>
      <c r="J11" s="16">
        <f t="shared" si="2"/>
        <v>23800</v>
      </c>
      <c r="K11" s="16">
        <f t="shared" si="2"/>
        <v>25660</v>
      </c>
      <c r="L11" s="16">
        <f t="shared" si="2"/>
        <v>27660</v>
      </c>
      <c r="M11" s="16">
        <f t="shared" si="2"/>
        <v>29660</v>
      </c>
      <c r="N11" s="17"/>
    </row>
    <row r="12" spans="1:14" ht="19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ht="19" x14ac:dyDescent="0.25">
      <c r="A13" s="18" t="s">
        <v>49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ht="19" x14ac:dyDescent="0.25">
      <c r="A14" s="44" t="s">
        <v>50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ht="19" x14ac:dyDescent="0.25">
      <c r="A15" s="15" t="s">
        <v>7</v>
      </c>
      <c r="B15" s="16">
        <v>100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7"/>
    </row>
    <row r="16" spans="1:14" ht="19" x14ac:dyDescent="0.25">
      <c r="A16" s="15" t="s">
        <v>8</v>
      </c>
      <c r="B16" s="16">
        <v>84</v>
      </c>
      <c r="C16" s="16">
        <v>84</v>
      </c>
      <c r="D16" s="16">
        <v>84</v>
      </c>
      <c r="E16" s="16">
        <v>84</v>
      </c>
      <c r="F16" s="16">
        <v>84</v>
      </c>
      <c r="G16" s="16">
        <v>84</v>
      </c>
      <c r="H16" s="16">
        <v>84</v>
      </c>
      <c r="I16" s="16">
        <v>84</v>
      </c>
      <c r="J16" s="16">
        <v>84</v>
      </c>
      <c r="K16" s="16">
        <v>84</v>
      </c>
      <c r="L16" s="16">
        <v>84</v>
      </c>
      <c r="M16" s="16">
        <v>84</v>
      </c>
      <c r="N16" s="17"/>
    </row>
    <row r="17" spans="1:14" ht="19" x14ac:dyDescent="0.25">
      <c r="A17" s="15" t="s">
        <v>9</v>
      </c>
      <c r="B17" s="16">
        <v>184</v>
      </c>
      <c r="C17" s="16">
        <v>184</v>
      </c>
      <c r="D17" s="16">
        <v>184</v>
      </c>
      <c r="E17" s="16">
        <v>184</v>
      </c>
      <c r="F17" s="16">
        <v>184</v>
      </c>
      <c r="G17" s="16">
        <v>184</v>
      </c>
      <c r="H17" s="16">
        <v>184</v>
      </c>
      <c r="I17" s="16">
        <v>184</v>
      </c>
      <c r="J17" s="16">
        <v>184</v>
      </c>
      <c r="K17" s="16">
        <v>184</v>
      </c>
      <c r="L17" s="16">
        <v>184</v>
      </c>
      <c r="M17" s="16">
        <v>184</v>
      </c>
      <c r="N17" s="17"/>
    </row>
    <row r="18" spans="1:14" ht="19" x14ac:dyDescent="0.25">
      <c r="A18" s="15" t="s">
        <v>10</v>
      </c>
      <c r="B18" s="16">
        <v>168</v>
      </c>
      <c r="C18" s="16">
        <v>168</v>
      </c>
      <c r="D18" s="16">
        <v>168</v>
      </c>
      <c r="E18" s="16">
        <v>168</v>
      </c>
      <c r="F18" s="16">
        <v>168</v>
      </c>
      <c r="G18" s="16">
        <v>168</v>
      </c>
      <c r="H18" s="16">
        <v>168</v>
      </c>
      <c r="I18" s="16">
        <v>168</v>
      </c>
      <c r="J18" s="16">
        <v>168</v>
      </c>
      <c r="K18" s="16">
        <v>168</v>
      </c>
      <c r="L18" s="16">
        <v>168</v>
      </c>
      <c r="M18" s="16">
        <v>168</v>
      </c>
      <c r="N18" s="17"/>
    </row>
    <row r="19" spans="1:14" ht="19" x14ac:dyDescent="0.25">
      <c r="A19" s="15" t="s">
        <v>11</v>
      </c>
      <c r="B19" s="16">
        <v>100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7"/>
    </row>
    <row r="20" spans="1:14" ht="19" x14ac:dyDescent="0.25">
      <c r="A20" s="15" t="s">
        <v>12</v>
      </c>
      <c r="B20" s="16">
        <v>2000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7"/>
    </row>
    <row r="21" spans="1:14" ht="19" x14ac:dyDescent="0.25">
      <c r="A21" s="45" t="s">
        <v>51</v>
      </c>
      <c r="B21" s="16">
        <f>SUM(B15:B20)</f>
        <v>2636</v>
      </c>
      <c r="C21" s="16">
        <f t="shared" ref="C21:M21" si="3">SUM(C15:C20)</f>
        <v>436</v>
      </c>
      <c r="D21" s="16">
        <f t="shared" si="3"/>
        <v>436</v>
      </c>
      <c r="E21" s="16">
        <f t="shared" si="3"/>
        <v>436</v>
      </c>
      <c r="F21" s="16">
        <f t="shared" si="3"/>
        <v>436</v>
      </c>
      <c r="G21" s="16">
        <f t="shared" si="3"/>
        <v>436</v>
      </c>
      <c r="H21" s="16">
        <f t="shared" si="3"/>
        <v>436</v>
      </c>
      <c r="I21" s="16">
        <f t="shared" si="3"/>
        <v>436</v>
      </c>
      <c r="J21" s="16">
        <f t="shared" si="3"/>
        <v>436</v>
      </c>
      <c r="K21" s="16">
        <f t="shared" si="3"/>
        <v>436</v>
      </c>
      <c r="L21" s="16">
        <f t="shared" si="3"/>
        <v>436</v>
      </c>
      <c r="M21" s="16">
        <f t="shared" si="3"/>
        <v>436</v>
      </c>
      <c r="N21" s="17"/>
    </row>
    <row r="22" spans="1:14" ht="19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</row>
    <row r="23" spans="1:14" ht="19" x14ac:dyDescent="0.25">
      <c r="A23" s="18" t="s">
        <v>52</v>
      </c>
      <c r="B23" s="16">
        <f>B21</f>
        <v>2636</v>
      </c>
      <c r="C23" s="16">
        <f t="shared" ref="C23:M23" si="4">C21</f>
        <v>436</v>
      </c>
      <c r="D23" s="16">
        <f t="shared" si="4"/>
        <v>436</v>
      </c>
      <c r="E23" s="16">
        <f t="shared" si="4"/>
        <v>436</v>
      </c>
      <c r="F23" s="16">
        <f t="shared" si="4"/>
        <v>436</v>
      </c>
      <c r="G23" s="16">
        <f t="shared" si="4"/>
        <v>436</v>
      </c>
      <c r="H23" s="16">
        <f t="shared" si="4"/>
        <v>436</v>
      </c>
      <c r="I23" s="16">
        <f t="shared" si="4"/>
        <v>436</v>
      </c>
      <c r="J23" s="16">
        <f t="shared" si="4"/>
        <v>436</v>
      </c>
      <c r="K23" s="16">
        <f t="shared" si="4"/>
        <v>436</v>
      </c>
      <c r="L23" s="16">
        <f t="shared" si="4"/>
        <v>436</v>
      </c>
      <c r="M23" s="16">
        <f t="shared" si="4"/>
        <v>436</v>
      </c>
      <c r="N23" s="17">
        <f>SUM(B23:M23)</f>
        <v>7432</v>
      </c>
    </row>
    <row r="24" spans="1:14" ht="19" x14ac:dyDescent="0.25">
      <c r="A24" s="18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1"/>
    </row>
    <row r="25" spans="1:14" ht="19" x14ac:dyDescent="0.25">
      <c r="A25" s="15" t="s">
        <v>53</v>
      </c>
      <c r="B25" s="32">
        <f>B11</f>
        <v>7380</v>
      </c>
      <c r="C25" s="32">
        <f t="shared" ref="C25:M25" si="5">C11</f>
        <v>9140</v>
      </c>
      <c r="D25" s="32">
        <f t="shared" si="5"/>
        <v>10900</v>
      </c>
      <c r="E25" s="32">
        <f t="shared" si="5"/>
        <v>12660</v>
      </c>
      <c r="F25" s="32">
        <f t="shared" si="5"/>
        <v>14820</v>
      </c>
      <c r="G25" s="32">
        <f t="shared" si="5"/>
        <v>17380</v>
      </c>
      <c r="H25" s="32">
        <f t="shared" si="5"/>
        <v>19940</v>
      </c>
      <c r="I25" s="32">
        <f t="shared" si="5"/>
        <v>22080</v>
      </c>
      <c r="J25" s="32">
        <f t="shared" si="5"/>
        <v>23800</v>
      </c>
      <c r="K25" s="32">
        <f t="shared" si="5"/>
        <v>25660</v>
      </c>
      <c r="L25" s="32">
        <f t="shared" si="5"/>
        <v>27660</v>
      </c>
      <c r="M25" s="32">
        <f t="shared" si="5"/>
        <v>29660</v>
      </c>
      <c r="N25" s="31"/>
    </row>
    <row r="26" spans="1:14" ht="19" x14ac:dyDescent="0.25">
      <c r="A26" s="15" t="s">
        <v>52</v>
      </c>
      <c r="B26" s="16">
        <f>B21</f>
        <v>2636</v>
      </c>
      <c r="C26" s="16">
        <f>C21</f>
        <v>436</v>
      </c>
      <c r="D26" s="16">
        <f t="shared" ref="D26:M26" si="6">D21</f>
        <v>436</v>
      </c>
      <c r="E26" s="16">
        <f t="shared" si="6"/>
        <v>436</v>
      </c>
      <c r="F26" s="16">
        <f t="shared" si="6"/>
        <v>436</v>
      </c>
      <c r="G26" s="16">
        <f t="shared" si="6"/>
        <v>436</v>
      </c>
      <c r="H26" s="16">
        <f t="shared" si="6"/>
        <v>436</v>
      </c>
      <c r="I26" s="16">
        <f t="shared" si="6"/>
        <v>436</v>
      </c>
      <c r="J26" s="16">
        <f t="shared" si="6"/>
        <v>436</v>
      </c>
      <c r="K26" s="16">
        <f t="shared" si="6"/>
        <v>436</v>
      </c>
      <c r="L26" s="16">
        <f t="shared" si="6"/>
        <v>436</v>
      </c>
      <c r="M26" s="16">
        <f t="shared" si="6"/>
        <v>436</v>
      </c>
      <c r="N26" s="31"/>
    </row>
    <row r="27" spans="1:14" ht="19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</row>
    <row r="28" spans="1:14" ht="19" x14ac:dyDescent="0.25">
      <c r="A28" s="18" t="s">
        <v>54</v>
      </c>
      <c r="B28" s="16">
        <f>B25-B26</f>
        <v>4744</v>
      </c>
      <c r="C28" s="16">
        <f t="shared" ref="C28:M28" si="7">C25-C26</f>
        <v>8704</v>
      </c>
      <c r="D28" s="16">
        <f t="shared" si="7"/>
        <v>10464</v>
      </c>
      <c r="E28" s="16">
        <f t="shared" si="7"/>
        <v>12224</v>
      </c>
      <c r="F28" s="16">
        <f t="shared" si="7"/>
        <v>14384</v>
      </c>
      <c r="G28" s="16">
        <f t="shared" si="7"/>
        <v>16944</v>
      </c>
      <c r="H28" s="16">
        <f t="shared" si="7"/>
        <v>19504</v>
      </c>
      <c r="I28" s="16">
        <f t="shared" si="7"/>
        <v>21644</v>
      </c>
      <c r="J28" s="16">
        <f t="shared" si="7"/>
        <v>23364</v>
      </c>
      <c r="K28" s="16">
        <f t="shared" si="7"/>
        <v>25224</v>
      </c>
      <c r="L28" s="16">
        <f t="shared" si="7"/>
        <v>27224</v>
      </c>
      <c r="M28" s="16">
        <f t="shared" si="7"/>
        <v>29224</v>
      </c>
      <c r="N28" s="17"/>
    </row>
    <row r="29" spans="1:14" ht="19" x14ac:dyDescent="0.25">
      <c r="A29" s="15" t="s">
        <v>55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7"/>
    </row>
    <row r="30" spans="1:14" ht="20" thickBot="1" x14ac:dyDescent="0.3">
      <c r="A30" s="21" t="s">
        <v>56</v>
      </c>
      <c r="B30" s="22">
        <f>B28-B29</f>
        <v>4744</v>
      </c>
      <c r="C30" s="22">
        <f t="shared" ref="C30:M30" si="8">C28-C29</f>
        <v>8704</v>
      </c>
      <c r="D30" s="22">
        <f t="shared" si="8"/>
        <v>10464</v>
      </c>
      <c r="E30" s="22">
        <f t="shared" si="8"/>
        <v>12224</v>
      </c>
      <c r="F30" s="22">
        <f t="shared" si="8"/>
        <v>14384</v>
      </c>
      <c r="G30" s="22">
        <f t="shared" si="8"/>
        <v>16944</v>
      </c>
      <c r="H30" s="22">
        <f t="shared" si="8"/>
        <v>19504</v>
      </c>
      <c r="I30" s="22">
        <f t="shared" si="8"/>
        <v>21644</v>
      </c>
      <c r="J30" s="22">
        <f t="shared" si="8"/>
        <v>23364</v>
      </c>
      <c r="K30" s="22">
        <f t="shared" si="8"/>
        <v>25224</v>
      </c>
      <c r="L30" s="22">
        <f t="shared" si="8"/>
        <v>27224</v>
      </c>
      <c r="M30" s="46">
        <f t="shared" si="8"/>
        <v>29224</v>
      </c>
      <c r="N30" s="23"/>
    </row>
    <row r="31" spans="1:14" ht="19" x14ac:dyDescent="0.2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9" x14ac:dyDescent="0.2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" thickBot="1" x14ac:dyDescent="0.3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9" x14ac:dyDescent="0.25">
      <c r="A34" s="27" t="s">
        <v>57</v>
      </c>
      <c r="B34" s="47">
        <f>N7-N23</f>
        <v>4648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9" x14ac:dyDescent="0.25">
      <c r="A35" s="15" t="s">
        <v>58</v>
      </c>
      <c r="B35" s="48">
        <v>0.12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20" thickBot="1" x14ac:dyDescent="0.3">
      <c r="A36" s="60" t="s">
        <v>59</v>
      </c>
      <c r="B36" s="61">
        <f>B34-(B34*B35)</f>
        <v>4090.24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BAC7E-892F-3A42-892D-A5DA9684BED6}">
  <dimension ref="A1:N36"/>
  <sheetViews>
    <sheetView zoomScale="80" zoomScaleNormal="80" workbookViewId="0">
      <selection activeCell="B35" sqref="B35"/>
    </sheetView>
  </sheetViews>
  <sheetFormatPr baseColWidth="10" defaultRowHeight="16" x14ac:dyDescent="0.2"/>
  <cols>
    <col min="1" max="1" width="32.33203125" customWidth="1"/>
    <col min="2" max="2" width="17" customWidth="1"/>
    <col min="3" max="3" width="17.33203125" customWidth="1"/>
    <col min="4" max="4" width="16.83203125" customWidth="1"/>
    <col min="5" max="5" width="17.6640625" customWidth="1"/>
    <col min="6" max="6" width="18.5" customWidth="1"/>
    <col min="7" max="7" width="18.6640625" customWidth="1"/>
    <col min="8" max="8" width="22.1640625" customWidth="1"/>
    <col min="9" max="9" width="19.5" customWidth="1"/>
    <col min="10" max="10" width="20.33203125" customWidth="1"/>
    <col min="11" max="11" width="21.1640625" customWidth="1"/>
    <col min="12" max="12" width="21" customWidth="1"/>
    <col min="13" max="13" width="22" customWidth="1"/>
    <col min="14" max="14" width="16.5" customWidth="1"/>
  </cols>
  <sheetData>
    <row r="1" spans="1:14" ht="19" x14ac:dyDescent="0.25">
      <c r="A1" s="65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5"/>
    </row>
    <row r="2" spans="1:14" ht="19" x14ac:dyDescent="0.25">
      <c r="A2" s="15"/>
      <c r="B2" s="42" t="s">
        <v>16</v>
      </c>
      <c r="C2" s="42" t="s">
        <v>17</v>
      </c>
      <c r="D2" s="42" t="s">
        <v>18</v>
      </c>
      <c r="E2" s="42" t="s">
        <v>19</v>
      </c>
      <c r="F2" s="42" t="s">
        <v>20</v>
      </c>
      <c r="G2" s="42" t="s">
        <v>21</v>
      </c>
      <c r="H2" s="42" t="s">
        <v>22</v>
      </c>
      <c r="I2" s="42" t="s">
        <v>23</v>
      </c>
      <c r="J2" s="42" t="s">
        <v>24</v>
      </c>
      <c r="K2" s="42" t="s">
        <v>25</v>
      </c>
      <c r="L2" s="42" t="s">
        <v>26</v>
      </c>
      <c r="M2" s="42" t="s">
        <v>27</v>
      </c>
      <c r="N2" s="17"/>
    </row>
    <row r="3" spans="1:14" ht="19" x14ac:dyDescent="0.25">
      <c r="A3" s="18" t="s">
        <v>44</v>
      </c>
      <c r="B3" s="16"/>
      <c r="C3" s="16">
        <f>B3+B7</f>
        <v>2620</v>
      </c>
      <c r="D3" s="16">
        <f t="shared" ref="D3:N3" si="0">C3+C7</f>
        <v>5240</v>
      </c>
      <c r="E3" s="16">
        <f t="shared" si="0"/>
        <v>7860</v>
      </c>
      <c r="F3" s="16">
        <f t="shared" si="0"/>
        <v>10480</v>
      </c>
      <c r="G3" s="16">
        <f t="shared" si="0"/>
        <v>13100</v>
      </c>
      <c r="H3" s="16">
        <f t="shared" si="0"/>
        <v>15720</v>
      </c>
      <c r="I3" s="16">
        <f t="shared" si="0"/>
        <v>18340</v>
      </c>
      <c r="J3" s="16">
        <f t="shared" si="0"/>
        <v>20960</v>
      </c>
      <c r="K3" s="16">
        <f t="shared" si="0"/>
        <v>23580</v>
      </c>
      <c r="L3" s="16">
        <f t="shared" si="0"/>
        <v>26200</v>
      </c>
      <c r="M3" s="16">
        <f t="shared" si="0"/>
        <v>28820</v>
      </c>
      <c r="N3" s="16"/>
    </row>
    <row r="4" spans="1:14" ht="19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4" ht="19" x14ac:dyDescent="0.25">
      <c r="A5" s="18" t="s">
        <v>45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</row>
    <row r="6" spans="1:14" ht="19" x14ac:dyDescent="0.25">
      <c r="A6" s="15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/>
      <c r="J6" s="16">
        <v>0</v>
      </c>
      <c r="K6" s="16">
        <v>0</v>
      </c>
      <c r="L6" s="16">
        <v>0</v>
      </c>
      <c r="M6" s="16">
        <v>0</v>
      </c>
      <c r="N6" s="17"/>
    </row>
    <row r="7" spans="1:14" ht="19" x14ac:dyDescent="0.25">
      <c r="A7" s="15" t="s">
        <v>46</v>
      </c>
      <c r="B7" s="16">
        <v>2620</v>
      </c>
      <c r="C7" s="16">
        <v>2620</v>
      </c>
      <c r="D7" s="16">
        <v>2620</v>
      </c>
      <c r="E7" s="16">
        <v>2620</v>
      </c>
      <c r="F7" s="16">
        <v>2620</v>
      </c>
      <c r="G7" s="16">
        <v>2620</v>
      </c>
      <c r="H7" s="16">
        <v>2620</v>
      </c>
      <c r="I7" s="16">
        <v>2620</v>
      </c>
      <c r="J7" s="16">
        <v>2620</v>
      </c>
      <c r="K7" s="16">
        <v>2620</v>
      </c>
      <c r="L7" s="16">
        <v>2620</v>
      </c>
      <c r="M7" s="16">
        <v>2620</v>
      </c>
      <c r="N7" s="17">
        <f>SUM(B7:M7)</f>
        <v>31440</v>
      </c>
    </row>
    <row r="8" spans="1:14" ht="19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19" x14ac:dyDescent="0.25">
      <c r="A9" s="44" t="s">
        <v>47</v>
      </c>
      <c r="B9" s="16">
        <f>SUM(B3:B7)</f>
        <v>2620</v>
      </c>
      <c r="C9" s="16">
        <f t="shared" ref="C9:M9" si="1">SUM(C3:C7)</f>
        <v>5240</v>
      </c>
      <c r="D9" s="16">
        <f t="shared" si="1"/>
        <v>7860</v>
      </c>
      <c r="E9" s="16">
        <f t="shared" si="1"/>
        <v>10480</v>
      </c>
      <c r="F9" s="16">
        <f t="shared" si="1"/>
        <v>13100</v>
      </c>
      <c r="G9" s="16">
        <f t="shared" si="1"/>
        <v>15720</v>
      </c>
      <c r="H9" s="16">
        <f t="shared" si="1"/>
        <v>18340</v>
      </c>
      <c r="I9" s="16">
        <f t="shared" si="1"/>
        <v>20960</v>
      </c>
      <c r="J9" s="16">
        <f t="shared" si="1"/>
        <v>23580</v>
      </c>
      <c r="K9" s="16">
        <f t="shared" si="1"/>
        <v>26200</v>
      </c>
      <c r="L9" s="16">
        <f t="shared" si="1"/>
        <v>28820</v>
      </c>
      <c r="M9" s="16">
        <f t="shared" si="1"/>
        <v>31440</v>
      </c>
      <c r="N9" s="17"/>
    </row>
    <row r="10" spans="1:14" ht="19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4" ht="19" x14ac:dyDescent="0.25">
      <c r="A11" s="18" t="s">
        <v>48</v>
      </c>
      <c r="B11" s="16">
        <f>SUM(B3,B9)</f>
        <v>2620</v>
      </c>
      <c r="C11" s="16">
        <f t="shared" ref="C11:M11" si="2">SUM(C3,C9)</f>
        <v>7860</v>
      </c>
      <c r="D11" s="16">
        <f t="shared" si="2"/>
        <v>13100</v>
      </c>
      <c r="E11" s="16">
        <f t="shared" si="2"/>
        <v>18340</v>
      </c>
      <c r="F11" s="16">
        <f t="shared" si="2"/>
        <v>23580</v>
      </c>
      <c r="G11" s="16">
        <f t="shared" si="2"/>
        <v>28820</v>
      </c>
      <c r="H11" s="16">
        <f t="shared" si="2"/>
        <v>34060</v>
      </c>
      <c r="I11" s="16">
        <f t="shared" si="2"/>
        <v>39300</v>
      </c>
      <c r="J11" s="16">
        <f t="shared" si="2"/>
        <v>44540</v>
      </c>
      <c r="K11" s="16">
        <f t="shared" si="2"/>
        <v>49780</v>
      </c>
      <c r="L11" s="16">
        <f t="shared" si="2"/>
        <v>55020</v>
      </c>
      <c r="M11" s="16">
        <f t="shared" si="2"/>
        <v>60260</v>
      </c>
      <c r="N11" s="17"/>
    </row>
    <row r="12" spans="1:14" ht="19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ht="19" x14ac:dyDescent="0.25">
      <c r="A13" s="18" t="s">
        <v>49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ht="19" x14ac:dyDescent="0.25">
      <c r="A14" s="44" t="s">
        <v>50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ht="19" x14ac:dyDescent="0.25">
      <c r="A15" s="15" t="s">
        <v>7</v>
      </c>
      <c r="B15" s="16">
        <v>100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7"/>
    </row>
    <row r="16" spans="1:14" ht="19" x14ac:dyDescent="0.25">
      <c r="A16" s="15" t="s">
        <v>8</v>
      </c>
      <c r="B16" s="16">
        <v>100</v>
      </c>
      <c r="C16" s="16">
        <v>100</v>
      </c>
      <c r="D16" s="16">
        <v>100</v>
      </c>
      <c r="E16" s="16">
        <v>100</v>
      </c>
      <c r="F16" s="16">
        <v>100</v>
      </c>
      <c r="G16" s="16">
        <v>100</v>
      </c>
      <c r="H16" s="16">
        <v>100</v>
      </c>
      <c r="I16" s="16">
        <v>100</v>
      </c>
      <c r="J16" s="16">
        <v>100</v>
      </c>
      <c r="K16" s="16">
        <v>100</v>
      </c>
      <c r="L16" s="16">
        <v>100</v>
      </c>
      <c r="M16" s="16">
        <v>100</v>
      </c>
      <c r="N16" s="17"/>
    </row>
    <row r="17" spans="1:14" ht="19" x14ac:dyDescent="0.25">
      <c r="A17" s="15" t="s">
        <v>9</v>
      </c>
      <c r="B17" s="16">
        <v>200</v>
      </c>
      <c r="C17" s="16">
        <v>200</v>
      </c>
      <c r="D17" s="16">
        <v>200</v>
      </c>
      <c r="E17" s="16">
        <v>200</v>
      </c>
      <c r="F17" s="16">
        <v>200</v>
      </c>
      <c r="G17" s="16">
        <v>200</v>
      </c>
      <c r="H17" s="16">
        <v>200</v>
      </c>
      <c r="I17" s="16">
        <v>200</v>
      </c>
      <c r="J17" s="16">
        <v>200</v>
      </c>
      <c r="K17" s="16">
        <v>200</v>
      </c>
      <c r="L17" s="16">
        <v>200</v>
      </c>
      <c r="M17" s="16">
        <v>200</v>
      </c>
      <c r="N17" s="17"/>
    </row>
    <row r="18" spans="1:14" ht="19" x14ac:dyDescent="0.25">
      <c r="A18" s="15" t="s">
        <v>10</v>
      </c>
      <c r="B18" s="16">
        <v>180</v>
      </c>
      <c r="C18" s="16">
        <v>180</v>
      </c>
      <c r="D18" s="16">
        <v>180</v>
      </c>
      <c r="E18" s="16">
        <v>180</v>
      </c>
      <c r="F18" s="16">
        <v>180</v>
      </c>
      <c r="G18" s="16">
        <v>180</v>
      </c>
      <c r="H18" s="16">
        <v>180</v>
      </c>
      <c r="I18" s="16">
        <v>180</v>
      </c>
      <c r="J18" s="16">
        <v>180</v>
      </c>
      <c r="K18" s="16">
        <v>180</v>
      </c>
      <c r="L18" s="16">
        <v>180</v>
      </c>
      <c r="M18" s="16">
        <v>180</v>
      </c>
      <c r="N18" s="17"/>
    </row>
    <row r="19" spans="1:14" ht="19" x14ac:dyDescent="0.25">
      <c r="A19" s="15" t="s">
        <v>11</v>
      </c>
      <c r="B19" s="16">
        <v>100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7"/>
    </row>
    <row r="20" spans="1:14" ht="19" x14ac:dyDescent="0.25">
      <c r="A20" s="15" t="s">
        <v>12</v>
      </c>
      <c r="B20" s="16">
        <v>2000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7"/>
    </row>
    <row r="21" spans="1:14" ht="19" x14ac:dyDescent="0.25">
      <c r="A21" s="45" t="s">
        <v>51</v>
      </c>
      <c r="B21" s="16">
        <f>SUM(B15:B20)</f>
        <v>2680</v>
      </c>
      <c r="C21" s="16">
        <f t="shared" ref="C21:M21" si="3">SUM(C15:C20)</f>
        <v>480</v>
      </c>
      <c r="D21" s="16">
        <f t="shared" si="3"/>
        <v>480</v>
      </c>
      <c r="E21" s="16">
        <f t="shared" si="3"/>
        <v>480</v>
      </c>
      <c r="F21" s="16">
        <f t="shared" si="3"/>
        <v>480</v>
      </c>
      <c r="G21" s="16">
        <f t="shared" si="3"/>
        <v>480</v>
      </c>
      <c r="H21" s="16">
        <f t="shared" si="3"/>
        <v>480</v>
      </c>
      <c r="I21" s="16">
        <f t="shared" si="3"/>
        <v>480</v>
      </c>
      <c r="J21" s="16">
        <f t="shared" si="3"/>
        <v>480</v>
      </c>
      <c r="K21" s="16">
        <f t="shared" si="3"/>
        <v>480</v>
      </c>
      <c r="L21" s="16">
        <f t="shared" si="3"/>
        <v>480</v>
      </c>
      <c r="M21" s="16">
        <f t="shared" si="3"/>
        <v>480</v>
      </c>
      <c r="N21" s="17"/>
    </row>
    <row r="22" spans="1:14" ht="19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</row>
    <row r="23" spans="1:14" ht="19" x14ac:dyDescent="0.25">
      <c r="A23" s="18" t="s">
        <v>52</v>
      </c>
      <c r="B23" s="16">
        <f>B21</f>
        <v>2680</v>
      </c>
      <c r="C23" s="16">
        <f t="shared" ref="C23:M23" si="4">C21</f>
        <v>480</v>
      </c>
      <c r="D23" s="16">
        <f t="shared" si="4"/>
        <v>480</v>
      </c>
      <c r="E23" s="16">
        <f t="shared" si="4"/>
        <v>480</v>
      </c>
      <c r="F23" s="16">
        <f t="shared" si="4"/>
        <v>480</v>
      </c>
      <c r="G23" s="16">
        <f t="shared" si="4"/>
        <v>480</v>
      </c>
      <c r="H23" s="16">
        <f t="shared" si="4"/>
        <v>480</v>
      </c>
      <c r="I23" s="16">
        <f t="shared" si="4"/>
        <v>480</v>
      </c>
      <c r="J23" s="16">
        <f t="shared" si="4"/>
        <v>480</v>
      </c>
      <c r="K23" s="16">
        <f t="shared" si="4"/>
        <v>480</v>
      </c>
      <c r="L23" s="16">
        <f t="shared" si="4"/>
        <v>480</v>
      </c>
      <c r="M23" s="16">
        <f t="shared" si="4"/>
        <v>480</v>
      </c>
      <c r="N23" s="17">
        <f>SUM(B23:M23)</f>
        <v>7960</v>
      </c>
    </row>
    <row r="24" spans="1:14" ht="19" x14ac:dyDescent="0.25">
      <c r="A24" s="18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1"/>
    </row>
    <row r="25" spans="1:14" ht="19" x14ac:dyDescent="0.25">
      <c r="A25" s="15" t="s">
        <v>53</v>
      </c>
      <c r="B25" s="32">
        <f t="shared" ref="B25:G25" si="5">B11</f>
        <v>2620</v>
      </c>
      <c r="C25" s="32">
        <f t="shared" si="5"/>
        <v>7860</v>
      </c>
      <c r="D25" s="32">
        <f t="shared" si="5"/>
        <v>13100</v>
      </c>
      <c r="E25" s="32">
        <f t="shared" si="5"/>
        <v>18340</v>
      </c>
      <c r="F25" s="32">
        <f t="shared" si="5"/>
        <v>23580</v>
      </c>
      <c r="G25" s="32">
        <f t="shared" si="5"/>
        <v>28820</v>
      </c>
      <c r="H25" s="32">
        <f t="shared" ref="H25:M25" si="6">H11</f>
        <v>34060</v>
      </c>
      <c r="I25" s="32">
        <f t="shared" si="6"/>
        <v>39300</v>
      </c>
      <c r="J25" s="32">
        <f t="shared" si="6"/>
        <v>44540</v>
      </c>
      <c r="K25" s="32">
        <f t="shared" si="6"/>
        <v>49780</v>
      </c>
      <c r="L25" s="32">
        <f t="shared" si="6"/>
        <v>55020</v>
      </c>
      <c r="M25" s="32">
        <f t="shared" si="6"/>
        <v>60260</v>
      </c>
      <c r="N25" s="31"/>
    </row>
    <row r="26" spans="1:14" ht="19" x14ac:dyDescent="0.25">
      <c r="A26" s="15" t="s">
        <v>52</v>
      </c>
      <c r="B26" s="16">
        <f>B23</f>
        <v>2680</v>
      </c>
      <c r="C26" s="16">
        <f>C23</f>
        <v>480</v>
      </c>
      <c r="D26" s="16">
        <f>D23</f>
        <v>480</v>
      </c>
      <c r="E26" s="16">
        <f t="shared" ref="E26:M26" si="7">E23</f>
        <v>480</v>
      </c>
      <c r="F26" s="16">
        <f t="shared" si="7"/>
        <v>480</v>
      </c>
      <c r="G26" s="16">
        <f t="shared" si="7"/>
        <v>480</v>
      </c>
      <c r="H26" s="16">
        <f t="shared" si="7"/>
        <v>480</v>
      </c>
      <c r="I26" s="16">
        <f>I23</f>
        <v>480</v>
      </c>
      <c r="J26" s="16">
        <f t="shared" si="7"/>
        <v>480</v>
      </c>
      <c r="K26" s="16">
        <f t="shared" si="7"/>
        <v>480</v>
      </c>
      <c r="L26" s="16">
        <f t="shared" si="7"/>
        <v>480</v>
      </c>
      <c r="M26" s="16">
        <f t="shared" si="7"/>
        <v>480</v>
      </c>
      <c r="N26" s="31"/>
    </row>
    <row r="27" spans="1:14" ht="19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</row>
    <row r="28" spans="1:14" ht="19" x14ac:dyDescent="0.25">
      <c r="A28" s="18" t="s">
        <v>54</v>
      </c>
      <c r="B28" s="16">
        <f>B25-B26</f>
        <v>-60</v>
      </c>
      <c r="C28" s="16">
        <f>C25-C26</f>
        <v>7380</v>
      </c>
      <c r="D28" s="16">
        <f t="shared" ref="C28:L28" si="8">D25-D26</f>
        <v>12620</v>
      </c>
      <c r="E28" s="16">
        <f t="shared" si="8"/>
        <v>17860</v>
      </c>
      <c r="F28" s="16">
        <f t="shared" si="8"/>
        <v>23100</v>
      </c>
      <c r="G28" s="16">
        <f t="shared" si="8"/>
        <v>28340</v>
      </c>
      <c r="H28" s="16">
        <f t="shared" si="8"/>
        <v>33580</v>
      </c>
      <c r="I28" s="16">
        <f t="shared" si="8"/>
        <v>38820</v>
      </c>
      <c r="J28" s="16">
        <f t="shared" si="8"/>
        <v>44060</v>
      </c>
      <c r="K28" s="16">
        <f t="shared" si="8"/>
        <v>49300</v>
      </c>
      <c r="L28" s="16">
        <f t="shared" si="8"/>
        <v>54540</v>
      </c>
      <c r="M28" s="16">
        <f>SUM(M25:M26)</f>
        <v>60740</v>
      </c>
      <c r="N28" s="17"/>
    </row>
    <row r="29" spans="1:14" ht="19" x14ac:dyDescent="0.25">
      <c r="A29" s="15" t="s">
        <v>55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7"/>
    </row>
    <row r="30" spans="1:14" ht="20" thickBot="1" x14ac:dyDescent="0.3">
      <c r="A30" s="21" t="s">
        <v>56</v>
      </c>
      <c r="B30" s="22">
        <v>165510</v>
      </c>
      <c r="C30" s="22">
        <f>C28</f>
        <v>7380</v>
      </c>
      <c r="D30" s="22">
        <f t="shared" ref="D30:K30" si="9">SUM(D28:D29)</f>
        <v>12620</v>
      </c>
      <c r="E30" s="22">
        <f t="shared" si="9"/>
        <v>17860</v>
      </c>
      <c r="F30" s="22">
        <f t="shared" si="9"/>
        <v>23100</v>
      </c>
      <c r="G30" s="22">
        <f t="shared" si="9"/>
        <v>28340</v>
      </c>
      <c r="H30" s="22">
        <f t="shared" si="9"/>
        <v>33580</v>
      </c>
      <c r="I30" s="22">
        <f t="shared" si="9"/>
        <v>38820</v>
      </c>
      <c r="J30" s="22">
        <f t="shared" si="9"/>
        <v>44060</v>
      </c>
      <c r="K30" s="22">
        <f t="shared" si="9"/>
        <v>49300</v>
      </c>
      <c r="L30" s="22">
        <f>SUM(L25:L27)</f>
        <v>55500</v>
      </c>
      <c r="M30" s="46">
        <f>SUM(M28:M29)</f>
        <v>60740</v>
      </c>
      <c r="N30" s="23"/>
    </row>
    <row r="31" spans="1:14" ht="19" x14ac:dyDescent="0.2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9" x14ac:dyDescent="0.2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9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9" x14ac:dyDescent="0.25">
      <c r="A34" s="30" t="s">
        <v>57</v>
      </c>
      <c r="B34" s="39">
        <f>N7-N23</f>
        <v>23480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9" x14ac:dyDescent="0.25">
      <c r="A35" s="30" t="s">
        <v>58</v>
      </c>
      <c r="B35" s="40">
        <v>0.12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9" x14ac:dyDescent="0.25">
      <c r="A36" s="58" t="s">
        <v>59</v>
      </c>
      <c r="B36" s="59">
        <f>B34-(B34*B35)</f>
        <v>20662.400000000001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0995-35E7-A647-A98D-AED4C73B5804}">
  <dimension ref="A1:E39"/>
  <sheetViews>
    <sheetView topLeftCell="A11" zoomScale="82" zoomScaleNormal="82" workbookViewId="0">
      <selection activeCell="E37" sqref="E37"/>
    </sheetView>
  </sheetViews>
  <sheetFormatPr baseColWidth="10" defaultRowHeight="19" x14ac:dyDescent="0.25"/>
  <cols>
    <col min="1" max="4" width="10.83203125" style="4"/>
    <col min="5" max="5" width="18.1640625" style="5" customWidth="1"/>
    <col min="6" max="16384" width="10.83203125" style="4"/>
  </cols>
  <sheetData>
    <row r="1" spans="1:5" x14ac:dyDescent="0.25">
      <c r="A1" s="85" t="s">
        <v>63</v>
      </c>
      <c r="B1" s="86"/>
      <c r="C1" s="86"/>
      <c r="D1" s="86"/>
      <c r="E1" s="87"/>
    </row>
    <row r="2" spans="1:5" x14ac:dyDescent="0.25">
      <c r="A2" s="88"/>
      <c r="B2" s="89"/>
      <c r="C2" s="89"/>
      <c r="D2" s="89"/>
      <c r="E2" s="90"/>
    </row>
    <row r="3" spans="1:5" x14ac:dyDescent="0.25">
      <c r="A3" s="91"/>
      <c r="B3" s="92"/>
      <c r="C3" s="92"/>
      <c r="D3" s="92"/>
      <c r="E3" s="93"/>
    </row>
    <row r="4" spans="1:5" x14ac:dyDescent="0.25">
      <c r="A4" s="94" t="s">
        <v>64</v>
      </c>
      <c r="B4" s="95"/>
      <c r="C4" s="95"/>
      <c r="D4" s="95"/>
      <c r="E4" s="17"/>
    </row>
    <row r="5" spans="1:5" x14ac:dyDescent="0.25">
      <c r="A5" s="83" t="s">
        <v>65</v>
      </c>
      <c r="B5" s="84"/>
      <c r="C5" s="84"/>
      <c r="D5" s="84"/>
      <c r="E5" s="17"/>
    </row>
    <row r="6" spans="1:5" x14ac:dyDescent="0.25">
      <c r="A6" s="83" t="s">
        <v>66</v>
      </c>
      <c r="B6" s="84"/>
      <c r="C6" s="84"/>
      <c r="D6" s="84"/>
      <c r="E6" s="52">
        <v>2860</v>
      </c>
    </row>
    <row r="7" spans="1:5" x14ac:dyDescent="0.25">
      <c r="A7" s="83" t="s">
        <v>67</v>
      </c>
      <c r="B7" s="84"/>
      <c r="C7" s="84"/>
      <c r="D7" s="84"/>
      <c r="E7" s="17">
        <v>0</v>
      </c>
    </row>
    <row r="8" spans="1:5" x14ac:dyDescent="0.25">
      <c r="A8" s="83" t="s">
        <v>68</v>
      </c>
      <c r="B8" s="84"/>
      <c r="C8" s="84"/>
      <c r="D8" s="84"/>
      <c r="E8" s="17">
        <v>0</v>
      </c>
    </row>
    <row r="9" spans="1:5" x14ac:dyDescent="0.25">
      <c r="A9" s="83" t="s">
        <v>69</v>
      </c>
      <c r="B9" s="84"/>
      <c r="C9" s="84"/>
      <c r="D9" s="84"/>
      <c r="E9" s="17">
        <v>0</v>
      </c>
    </row>
    <row r="10" spans="1:5" x14ac:dyDescent="0.25">
      <c r="A10" s="96" t="s">
        <v>70</v>
      </c>
      <c r="B10" s="97"/>
      <c r="C10" s="97"/>
      <c r="D10" s="97"/>
      <c r="E10" s="56">
        <f>SUM(E6:E9)</f>
        <v>2860</v>
      </c>
    </row>
    <row r="11" spans="1:5" x14ac:dyDescent="0.25">
      <c r="A11" s="83"/>
      <c r="B11" s="84"/>
      <c r="C11" s="84"/>
      <c r="D11" s="84"/>
      <c r="E11" s="17"/>
    </row>
    <row r="12" spans="1:5" x14ac:dyDescent="0.25">
      <c r="A12" s="83" t="s">
        <v>71</v>
      </c>
      <c r="B12" s="84"/>
      <c r="C12" s="84"/>
      <c r="D12" s="84"/>
      <c r="E12" s="17"/>
    </row>
    <row r="13" spans="1:5" x14ac:dyDescent="0.25">
      <c r="A13" s="83" t="s">
        <v>72</v>
      </c>
      <c r="B13" s="84"/>
      <c r="C13" s="84"/>
      <c r="D13" s="84"/>
      <c r="E13" s="17">
        <v>0</v>
      </c>
    </row>
    <row r="14" spans="1:5" x14ac:dyDescent="0.25">
      <c r="A14" s="83" t="s">
        <v>73</v>
      </c>
      <c r="B14" s="84"/>
      <c r="C14" s="84"/>
      <c r="D14" s="84"/>
      <c r="E14" s="17">
        <v>0</v>
      </c>
    </row>
    <row r="15" spans="1:5" x14ac:dyDescent="0.25">
      <c r="A15" s="83" t="s">
        <v>74</v>
      </c>
      <c r="B15" s="84"/>
      <c r="C15" s="84"/>
      <c r="D15" s="84"/>
      <c r="E15" s="17">
        <v>0</v>
      </c>
    </row>
    <row r="16" spans="1:5" x14ac:dyDescent="0.25">
      <c r="A16" s="83" t="s">
        <v>73</v>
      </c>
      <c r="B16" s="84"/>
      <c r="C16" s="84"/>
      <c r="D16" s="84"/>
      <c r="E16" s="17">
        <v>0</v>
      </c>
    </row>
    <row r="17" spans="1:5" x14ac:dyDescent="0.25">
      <c r="A17" s="98" t="s">
        <v>75</v>
      </c>
      <c r="B17" s="99"/>
      <c r="C17" s="99"/>
      <c r="D17" s="99"/>
      <c r="E17" s="53">
        <f>SUM(E13:E16)</f>
        <v>0</v>
      </c>
    </row>
    <row r="18" spans="1:5" x14ac:dyDescent="0.25">
      <c r="A18" s="83"/>
      <c r="B18" s="84"/>
      <c r="C18" s="84"/>
      <c r="D18" s="84"/>
      <c r="E18" s="17"/>
    </row>
    <row r="19" spans="1:5" x14ac:dyDescent="0.25">
      <c r="A19" s="96" t="s">
        <v>76</v>
      </c>
      <c r="B19" s="97"/>
      <c r="C19" s="97"/>
      <c r="D19" s="97"/>
      <c r="E19" s="56">
        <f>SUM(E10+E17)</f>
        <v>2860</v>
      </c>
    </row>
    <row r="20" spans="1:5" x14ac:dyDescent="0.25">
      <c r="A20" s="83"/>
      <c r="B20" s="84"/>
      <c r="C20" s="84"/>
      <c r="D20" s="84"/>
      <c r="E20" s="17"/>
    </row>
    <row r="21" spans="1:5" x14ac:dyDescent="0.25">
      <c r="A21" s="94" t="s">
        <v>77</v>
      </c>
      <c r="B21" s="95"/>
      <c r="C21" s="95"/>
      <c r="D21" s="95"/>
      <c r="E21" s="17"/>
    </row>
    <row r="22" spans="1:5" x14ac:dyDescent="0.25">
      <c r="A22" s="83" t="s">
        <v>78</v>
      </c>
      <c r="B22" s="84"/>
      <c r="C22" s="84"/>
      <c r="D22" s="84"/>
      <c r="E22" s="17"/>
    </row>
    <row r="23" spans="1:5" x14ac:dyDescent="0.25">
      <c r="A23" s="83" t="s">
        <v>79</v>
      </c>
      <c r="B23" s="84"/>
      <c r="C23" s="84"/>
      <c r="D23" s="84"/>
      <c r="E23" s="17">
        <v>0</v>
      </c>
    </row>
    <row r="24" spans="1:5" x14ac:dyDescent="0.25">
      <c r="A24" s="83" t="s">
        <v>80</v>
      </c>
      <c r="B24" s="84"/>
      <c r="C24" s="84"/>
      <c r="D24" s="84"/>
      <c r="E24" s="17">
        <v>0</v>
      </c>
    </row>
    <row r="25" spans="1:5" x14ac:dyDescent="0.25">
      <c r="A25" s="98" t="s">
        <v>81</v>
      </c>
      <c r="B25" s="99"/>
      <c r="C25" s="99"/>
      <c r="D25" s="99"/>
      <c r="E25" s="53">
        <f>SUM(E23:E24)</f>
        <v>0</v>
      </c>
    </row>
    <row r="26" spans="1:5" x14ac:dyDescent="0.25">
      <c r="A26" s="100"/>
      <c r="B26" s="101"/>
      <c r="C26" s="101"/>
      <c r="D26" s="101"/>
      <c r="E26" s="17"/>
    </row>
    <row r="27" spans="1:5" x14ac:dyDescent="0.25">
      <c r="A27" s="83" t="s">
        <v>82</v>
      </c>
      <c r="B27" s="84"/>
      <c r="C27" s="84"/>
      <c r="D27" s="84"/>
      <c r="E27" s="17"/>
    </row>
    <row r="28" spans="1:5" x14ac:dyDescent="0.25">
      <c r="A28" s="83" t="s">
        <v>83</v>
      </c>
      <c r="B28" s="84"/>
      <c r="C28" s="84"/>
      <c r="D28" s="84"/>
      <c r="E28" s="17">
        <v>0</v>
      </c>
    </row>
    <row r="29" spans="1:5" x14ac:dyDescent="0.25">
      <c r="A29" s="83" t="s">
        <v>84</v>
      </c>
      <c r="B29" s="84"/>
      <c r="C29" s="84"/>
      <c r="D29" s="84"/>
      <c r="E29" s="17">
        <v>0</v>
      </c>
    </row>
    <row r="30" spans="1:5" x14ac:dyDescent="0.25">
      <c r="A30" s="98" t="s">
        <v>85</v>
      </c>
      <c r="B30" s="99"/>
      <c r="C30" s="99"/>
      <c r="D30" s="99"/>
      <c r="E30" s="53">
        <f>SUM(E28:E29)</f>
        <v>0</v>
      </c>
    </row>
    <row r="31" spans="1:5" x14ac:dyDescent="0.25">
      <c r="A31" s="100"/>
      <c r="B31" s="101"/>
      <c r="C31" s="101"/>
      <c r="D31" s="101"/>
      <c r="E31" s="17"/>
    </row>
    <row r="32" spans="1:5" x14ac:dyDescent="0.25">
      <c r="A32" s="98" t="s">
        <v>86</v>
      </c>
      <c r="B32" s="99"/>
      <c r="C32" s="99"/>
      <c r="D32" s="99"/>
      <c r="E32" s="53">
        <f>SUM(E25+E30)</f>
        <v>0</v>
      </c>
    </row>
    <row r="33" spans="1:5" x14ac:dyDescent="0.25">
      <c r="A33" s="100"/>
      <c r="B33" s="101"/>
      <c r="C33" s="101"/>
      <c r="D33" s="101"/>
      <c r="E33" s="17"/>
    </row>
    <row r="34" spans="1:5" x14ac:dyDescent="0.25">
      <c r="A34" s="94" t="s">
        <v>87</v>
      </c>
      <c r="B34" s="95"/>
      <c r="C34" s="95"/>
      <c r="D34" s="95"/>
      <c r="E34" s="17"/>
    </row>
    <row r="35" spans="1:5" x14ac:dyDescent="0.25">
      <c r="A35" s="83" t="s">
        <v>88</v>
      </c>
      <c r="B35" s="84"/>
      <c r="C35" s="84"/>
      <c r="D35" s="84"/>
      <c r="E35" s="17">
        <v>0</v>
      </c>
    </row>
    <row r="36" spans="1:5" x14ac:dyDescent="0.25">
      <c r="A36" s="83" t="s">
        <v>89</v>
      </c>
      <c r="B36" s="84"/>
      <c r="C36" s="84"/>
      <c r="D36" s="84"/>
      <c r="E36" s="17">
        <f>E19</f>
        <v>2860</v>
      </c>
    </row>
    <row r="37" spans="1:5" x14ac:dyDescent="0.25">
      <c r="A37" s="96" t="s">
        <v>90</v>
      </c>
      <c r="B37" s="97"/>
      <c r="C37" s="97"/>
      <c r="D37" s="97"/>
      <c r="E37" s="56">
        <f>SUM(E35:E36)</f>
        <v>2860</v>
      </c>
    </row>
    <row r="38" spans="1:5" x14ac:dyDescent="0.25">
      <c r="A38" s="83"/>
      <c r="B38" s="84"/>
      <c r="C38" s="84"/>
      <c r="D38" s="84"/>
      <c r="E38" s="17"/>
    </row>
    <row r="39" spans="1:5" ht="20" thickBot="1" x14ac:dyDescent="0.3">
      <c r="A39" s="102" t="s">
        <v>91</v>
      </c>
      <c r="B39" s="103"/>
      <c r="C39" s="103"/>
      <c r="D39" s="103"/>
      <c r="E39" s="57">
        <f>SUM(E32+E37)</f>
        <v>2860</v>
      </c>
    </row>
  </sheetData>
  <mergeCells count="37">
    <mergeCell ref="A39:D39"/>
    <mergeCell ref="A33:D33"/>
    <mergeCell ref="A34:D34"/>
    <mergeCell ref="A35:D35"/>
    <mergeCell ref="A36:D36"/>
    <mergeCell ref="A37:D37"/>
    <mergeCell ref="A38:D38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8:D8"/>
    <mergeCell ref="A1:E3"/>
    <mergeCell ref="A4:D4"/>
    <mergeCell ref="A5:D5"/>
    <mergeCell ref="A6:D6"/>
    <mergeCell ref="A7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3004-EB10-1C48-B822-4188ADD106A4}">
  <dimension ref="A1:E39"/>
  <sheetViews>
    <sheetView topLeftCell="A5" zoomScale="86" zoomScaleNormal="86" workbookViewId="0">
      <selection activeCell="E36" sqref="E36"/>
    </sheetView>
  </sheetViews>
  <sheetFormatPr baseColWidth="10" defaultRowHeight="19" x14ac:dyDescent="0.25"/>
  <cols>
    <col min="1" max="4" width="10.83203125" style="4"/>
    <col min="5" max="5" width="16.5" style="5" customWidth="1"/>
    <col min="6" max="16384" width="10.83203125" style="4"/>
  </cols>
  <sheetData>
    <row r="1" spans="1:5" x14ac:dyDescent="0.25">
      <c r="A1" s="85" t="s">
        <v>92</v>
      </c>
      <c r="B1" s="86"/>
      <c r="C1" s="86"/>
      <c r="D1" s="86"/>
      <c r="E1" s="87"/>
    </row>
    <row r="2" spans="1:5" x14ac:dyDescent="0.25">
      <c r="A2" s="88"/>
      <c r="B2" s="89"/>
      <c r="C2" s="89"/>
      <c r="D2" s="89"/>
      <c r="E2" s="90"/>
    </row>
    <row r="3" spans="1:5" x14ac:dyDescent="0.25">
      <c r="A3" s="91"/>
      <c r="B3" s="92"/>
      <c r="C3" s="92"/>
      <c r="D3" s="92"/>
      <c r="E3" s="93"/>
    </row>
    <row r="4" spans="1:5" x14ac:dyDescent="0.25">
      <c r="A4" s="94" t="s">
        <v>64</v>
      </c>
      <c r="B4" s="95"/>
      <c r="C4" s="95"/>
      <c r="D4" s="95"/>
      <c r="E4" s="17"/>
    </row>
    <row r="5" spans="1:5" x14ac:dyDescent="0.25">
      <c r="A5" s="83" t="s">
        <v>65</v>
      </c>
      <c r="B5" s="84"/>
      <c r="C5" s="84"/>
      <c r="D5" s="84"/>
      <c r="E5" s="17"/>
    </row>
    <row r="6" spans="1:5" x14ac:dyDescent="0.25">
      <c r="A6" s="83" t="s">
        <v>66</v>
      </c>
      <c r="B6" s="84"/>
      <c r="C6" s="84"/>
      <c r="D6" s="84"/>
      <c r="E6" s="52">
        <v>4090.24</v>
      </c>
    </row>
    <row r="7" spans="1:5" x14ac:dyDescent="0.25">
      <c r="A7" s="83" t="s">
        <v>67</v>
      </c>
      <c r="B7" s="84"/>
      <c r="C7" s="84"/>
      <c r="D7" s="84"/>
      <c r="E7" s="17">
        <v>0</v>
      </c>
    </row>
    <row r="8" spans="1:5" x14ac:dyDescent="0.25">
      <c r="A8" s="83" t="s">
        <v>68</v>
      </c>
      <c r="B8" s="84"/>
      <c r="C8" s="84"/>
      <c r="D8" s="84"/>
      <c r="E8" s="17">
        <v>0</v>
      </c>
    </row>
    <row r="9" spans="1:5" x14ac:dyDescent="0.25">
      <c r="A9" s="83" t="s">
        <v>69</v>
      </c>
      <c r="B9" s="84"/>
      <c r="C9" s="84"/>
      <c r="D9" s="84"/>
      <c r="E9" s="17">
        <v>0</v>
      </c>
    </row>
    <row r="10" spans="1:5" x14ac:dyDescent="0.25">
      <c r="A10" s="96" t="s">
        <v>70</v>
      </c>
      <c r="B10" s="97"/>
      <c r="C10" s="97"/>
      <c r="D10" s="97"/>
      <c r="E10" s="56">
        <f>SUM(E6:E9)</f>
        <v>4090.24</v>
      </c>
    </row>
    <row r="11" spans="1:5" x14ac:dyDescent="0.25">
      <c r="A11" s="83"/>
      <c r="B11" s="84"/>
      <c r="C11" s="84"/>
      <c r="D11" s="84"/>
      <c r="E11" s="17"/>
    </row>
    <row r="12" spans="1:5" x14ac:dyDescent="0.25">
      <c r="A12" s="83" t="s">
        <v>71</v>
      </c>
      <c r="B12" s="84"/>
      <c r="C12" s="84"/>
      <c r="D12" s="84"/>
      <c r="E12" s="17"/>
    </row>
    <row r="13" spans="1:5" x14ac:dyDescent="0.25">
      <c r="A13" s="83" t="s">
        <v>72</v>
      </c>
      <c r="B13" s="84"/>
      <c r="C13" s="84"/>
      <c r="D13" s="84"/>
      <c r="E13" s="17">
        <v>0</v>
      </c>
    </row>
    <row r="14" spans="1:5" x14ac:dyDescent="0.25">
      <c r="A14" s="83" t="s">
        <v>73</v>
      </c>
      <c r="B14" s="84"/>
      <c r="C14" s="84"/>
      <c r="D14" s="84"/>
      <c r="E14" s="17">
        <v>0</v>
      </c>
    </row>
    <row r="15" spans="1:5" x14ac:dyDescent="0.25">
      <c r="A15" s="83" t="s">
        <v>74</v>
      </c>
      <c r="B15" s="84"/>
      <c r="C15" s="84"/>
      <c r="D15" s="84"/>
      <c r="E15" s="17">
        <v>0</v>
      </c>
    </row>
    <row r="16" spans="1:5" x14ac:dyDescent="0.25">
      <c r="A16" s="83" t="s">
        <v>73</v>
      </c>
      <c r="B16" s="84"/>
      <c r="C16" s="84"/>
      <c r="D16" s="84"/>
      <c r="E16" s="17">
        <v>0</v>
      </c>
    </row>
    <row r="17" spans="1:5" x14ac:dyDescent="0.25">
      <c r="A17" s="98" t="s">
        <v>75</v>
      </c>
      <c r="B17" s="99"/>
      <c r="C17" s="99"/>
      <c r="D17" s="99"/>
      <c r="E17" s="53">
        <f>SUM(E13:E16)</f>
        <v>0</v>
      </c>
    </row>
    <row r="18" spans="1:5" x14ac:dyDescent="0.25">
      <c r="A18" s="83"/>
      <c r="B18" s="84"/>
      <c r="C18" s="84"/>
      <c r="D18" s="84"/>
      <c r="E18" s="17"/>
    </row>
    <row r="19" spans="1:5" x14ac:dyDescent="0.25">
      <c r="A19" s="96" t="s">
        <v>76</v>
      </c>
      <c r="B19" s="97"/>
      <c r="C19" s="97"/>
      <c r="D19" s="97"/>
      <c r="E19" s="56">
        <f>SUM(E10+E17)</f>
        <v>4090.24</v>
      </c>
    </row>
    <row r="20" spans="1:5" x14ac:dyDescent="0.25">
      <c r="A20" s="83"/>
      <c r="B20" s="84"/>
      <c r="C20" s="84"/>
      <c r="D20" s="84"/>
      <c r="E20" s="17"/>
    </row>
    <row r="21" spans="1:5" x14ac:dyDescent="0.25">
      <c r="A21" s="94" t="s">
        <v>77</v>
      </c>
      <c r="B21" s="95"/>
      <c r="C21" s="95"/>
      <c r="D21" s="95"/>
      <c r="E21" s="17"/>
    </row>
    <row r="22" spans="1:5" x14ac:dyDescent="0.25">
      <c r="A22" s="83" t="s">
        <v>78</v>
      </c>
      <c r="B22" s="84"/>
      <c r="C22" s="84"/>
      <c r="D22" s="84"/>
      <c r="E22" s="17"/>
    </row>
    <row r="23" spans="1:5" x14ac:dyDescent="0.25">
      <c r="A23" s="83" t="s">
        <v>79</v>
      </c>
      <c r="B23" s="84"/>
      <c r="C23" s="84"/>
      <c r="D23" s="84"/>
      <c r="E23" s="17">
        <v>0</v>
      </c>
    </row>
    <row r="24" spans="1:5" x14ac:dyDescent="0.25">
      <c r="A24" s="83" t="s">
        <v>80</v>
      </c>
      <c r="B24" s="84"/>
      <c r="C24" s="84"/>
      <c r="D24" s="84"/>
      <c r="E24" s="17">
        <v>0</v>
      </c>
    </row>
    <row r="25" spans="1:5" x14ac:dyDescent="0.25">
      <c r="A25" s="98" t="s">
        <v>81</v>
      </c>
      <c r="B25" s="99"/>
      <c r="C25" s="99"/>
      <c r="D25" s="99"/>
      <c r="E25" s="53">
        <f>SUM(E23:E24)</f>
        <v>0</v>
      </c>
    </row>
    <row r="26" spans="1:5" x14ac:dyDescent="0.25">
      <c r="A26" s="100"/>
      <c r="B26" s="101"/>
      <c r="C26" s="101"/>
      <c r="D26" s="101"/>
      <c r="E26" s="17"/>
    </row>
    <row r="27" spans="1:5" x14ac:dyDescent="0.25">
      <c r="A27" s="83" t="s">
        <v>82</v>
      </c>
      <c r="B27" s="84"/>
      <c r="C27" s="84"/>
      <c r="D27" s="84"/>
      <c r="E27" s="17"/>
    </row>
    <row r="28" spans="1:5" x14ac:dyDescent="0.25">
      <c r="A28" s="83" t="s">
        <v>83</v>
      </c>
      <c r="B28" s="84"/>
      <c r="C28" s="84"/>
      <c r="D28" s="84"/>
      <c r="E28" s="17">
        <v>0</v>
      </c>
    </row>
    <row r="29" spans="1:5" x14ac:dyDescent="0.25">
      <c r="A29" s="83" t="s">
        <v>84</v>
      </c>
      <c r="B29" s="84"/>
      <c r="C29" s="84"/>
      <c r="D29" s="84"/>
      <c r="E29" s="17">
        <v>0</v>
      </c>
    </row>
    <row r="30" spans="1:5" x14ac:dyDescent="0.25">
      <c r="A30" s="98" t="s">
        <v>85</v>
      </c>
      <c r="B30" s="99"/>
      <c r="C30" s="99"/>
      <c r="D30" s="99"/>
      <c r="E30" s="53">
        <f>SUM(E28:E29)</f>
        <v>0</v>
      </c>
    </row>
    <row r="31" spans="1:5" x14ac:dyDescent="0.25">
      <c r="A31" s="100"/>
      <c r="B31" s="101"/>
      <c r="C31" s="101"/>
      <c r="D31" s="101"/>
      <c r="E31" s="17"/>
    </row>
    <row r="32" spans="1:5" x14ac:dyDescent="0.25">
      <c r="A32" s="98" t="s">
        <v>86</v>
      </c>
      <c r="B32" s="99"/>
      <c r="C32" s="99"/>
      <c r="D32" s="99"/>
      <c r="E32" s="53">
        <f>SUM(E25+E30)</f>
        <v>0</v>
      </c>
    </row>
    <row r="33" spans="1:5" x14ac:dyDescent="0.25">
      <c r="A33" s="100"/>
      <c r="B33" s="101"/>
      <c r="C33" s="101"/>
      <c r="D33" s="101"/>
      <c r="E33" s="17"/>
    </row>
    <row r="34" spans="1:5" x14ac:dyDescent="0.25">
      <c r="A34" s="94" t="s">
        <v>87</v>
      </c>
      <c r="B34" s="95"/>
      <c r="C34" s="95"/>
      <c r="D34" s="95"/>
      <c r="E34" s="17"/>
    </row>
    <row r="35" spans="1:5" x14ac:dyDescent="0.25">
      <c r="A35" s="83" t="s">
        <v>88</v>
      </c>
      <c r="B35" s="84"/>
      <c r="C35" s="84"/>
      <c r="D35" s="84"/>
      <c r="E35" s="17">
        <v>0</v>
      </c>
    </row>
    <row r="36" spans="1:5" x14ac:dyDescent="0.25">
      <c r="A36" s="83" t="s">
        <v>89</v>
      </c>
      <c r="B36" s="84"/>
      <c r="C36" s="84"/>
      <c r="D36" s="84"/>
      <c r="E36" s="17">
        <f>E19</f>
        <v>4090.24</v>
      </c>
    </row>
    <row r="37" spans="1:5" x14ac:dyDescent="0.25">
      <c r="A37" s="96" t="s">
        <v>90</v>
      </c>
      <c r="B37" s="97"/>
      <c r="C37" s="97"/>
      <c r="D37" s="97"/>
      <c r="E37" s="56">
        <f>SUM(E35:E36)</f>
        <v>4090.24</v>
      </c>
    </row>
    <row r="38" spans="1:5" x14ac:dyDescent="0.25">
      <c r="A38" s="83"/>
      <c r="B38" s="84"/>
      <c r="C38" s="84"/>
      <c r="D38" s="84"/>
      <c r="E38" s="17"/>
    </row>
    <row r="39" spans="1:5" ht="20" thickBot="1" x14ac:dyDescent="0.3">
      <c r="A39" s="102" t="s">
        <v>91</v>
      </c>
      <c r="B39" s="103"/>
      <c r="C39" s="103"/>
      <c r="D39" s="103"/>
      <c r="E39" s="57">
        <f>SUM(E32+E37)</f>
        <v>4090.24</v>
      </c>
    </row>
  </sheetData>
  <mergeCells count="37">
    <mergeCell ref="A39:D39"/>
    <mergeCell ref="A33:D33"/>
    <mergeCell ref="A34:D34"/>
    <mergeCell ref="A35:D35"/>
    <mergeCell ref="A36:D36"/>
    <mergeCell ref="A37:D37"/>
    <mergeCell ref="A38:D38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8:D8"/>
    <mergeCell ref="A1:E3"/>
    <mergeCell ref="A4:D4"/>
    <mergeCell ref="A5:D5"/>
    <mergeCell ref="A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 Costs &amp; Funding</vt:lpstr>
      <vt:lpstr>Income Statement Year 1 </vt:lpstr>
      <vt:lpstr>Income Statement Year 2</vt:lpstr>
      <vt:lpstr>Income Statement Year 3</vt:lpstr>
      <vt:lpstr>Cash Flow Year 1 </vt:lpstr>
      <vt:lpstr>Cash Flow Year 2</vt:lpstr>
      <vt:lpstr>Cash Flow Year 3 </vt:lpstr>
      <vt:lpstr>Balance Sheet Year 1 </vt:lpstr>
      <vt:lpstr>Balance Sheet Year 2</vt:lpstr>
      <vt:lpstr>Balance Sheet Year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B5201</dc:creator>
  <cp:lastModifiedBy>B5201</cp:lastModifiedBy>
  <dcterms:created xsi:type="dcterms:W3CDTF">2025-03-16T03:47:12Z</dcterms:created>
  <dcterms:modified xsi:type="dcterms:W3CDTF">2025-04-06T05:27:01Z</dcterms:modified>
</cp:coreProperties>
</file>